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defaultThemeVersion="166925"/>
  <mc:AlternateContent xmlns:mc="http://schemas.openxmlformats.org/markup-compatibility/2006">
    <mc:Choice Requires="x15">
      <x15ac:absPath xmlns:x15ac="http://schemas.microsoft.com/office/spreadsheetml/2010/11/ac" url="C:\Users\0488\Desktop\HPに載せるもの\"/>
    </mc:Choice>
  </mc:AlternateContent>
  <xr:revisionPtr revIDLastSave="0" documentId="13_ncr:1_{48E0199D-195C-41E0-9E89-CC4B443B1421}" xr6:coauthVersionLast="47" xr6:coauthVersionMax="47" xr10:uidLastSave="{00000000-0000-0000-0000-000000000000}"/>
  <bookViews>
    <workbookView xWindow="28680" yWindow="-120" windowWidth="29040" windowHeight="15720" activeTab="1" xr2:uid="{ADE07944-3C3C-4582-B35B-735B92EA89FE}"/>
  </bookViews>
  <sheets>
    <sheet name="注意点！" sheetId="10" r:id="rId1"/>
    <sheet name="予算執行" sheetId="1" r:id="rId2"/>
    <sheet name="入札執行通知(起案用)" sheetId="2" r:id="rId3"/>
    <sheet name="入札執行通知(送付用)  (案内あり)" sheetId="19" r:id="rId4"/>
    <sheet name="入札条件【入札のみ】" sheetId="4" r:id="rId5"/>
    <sheet name="質疑書【入札のみ】" sheetId="17" r:id="rId6"/>
    <sheet name="入札執行受領書【入札のみ】" sheetId="9" r:id="rId7"/>
    <sheet name="☆起案書" sheetId="6" r:id="rId8"/>
    <sheet name="予定価格【入札のみ】" sheetId="8" r:id="rId9"/>
    <sheet name="予定価格封筒印刷" sheetId="12" r:id="rId10"/>
    <sheet name="開札調書【入札のみ】" sheetId="7" r:id="rId11"/>
    <sheet name="結果報告書" sheetId="14" r:id="rId12"/>
  </sheets>
  <definedNames>
    <definedName name="_xlnm._FilterDatabase" localSheetId="1" hidden="1">予算執行!$B$35:$V$45</definedName>
    <definedName name="_xlnm.Print_Area" localSheetId="11">結果報告書!$A$1:$AH$22</definedName>
    <definedName name="_xlnm.Print_Area" localSheetId="0">'注意点！'!$A$1:$F$22</definedName>
    <definedName name="_xlnm.Print_Area" localSheetId="2">'入札執行通知(起案用)'!$A$1:$R$29</definedName>
    <definedName name="_xlnm.Print_Area" localSheetId="3">'入札執行通知(送付用)  (案内あり)'!$A$1:$R$23</definedName>
    <definedName name="_xlnm.Print_Area" localSheetId="1">予算執行!$A$1:$R$31</definedName>
    <definedName name="_xlnm.Print_Area" localSheetId="8">予定価格【入札のみ】!$A$1:$Q$14</definedName>
    <definedName name="_xlnm.Print_Area" localSheetId="9">予定価格封筒印刷!$A$1:$J$9</definedName>
    <definedName name="業者名">#REF!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I1" i="14" l="1"/>
  <c r="U18" i="14"/>
  <c r="U17" i="14"/>
  <c r="D10" i="17"/>
  <c r="G20" i="19" l="1"/>
  <c r="M19" i="19"/>
  <c r="G19" i="19"/>
  <c r="J18" i="19"/>
  <c r="J17" i="19"/>
  <c r="G16" i="19"/>
  <c r="G15" i="19"/>
  <c r="G14" i="19"/>
  <c r="O5" i="19"/>
  <c r="M5" i="19"/>
  <c r="M4" i="19"/>
  <c r="F4" i="19"/>
  <c r="F2" i="19"/>
  <c r="S1" i="19"/>
  <c r="A23" i="19" s="1"/>
  <c r="N1" i="19"/>
  <c r="A9" i="2"/>
  <c r="A12" i="7" s="1"/>
  <c r="A10" i="2"/>
  <c r="A13" i="7" s="1"/>
  <c r="A11" i="2"/>
  <c r="A14" i="7" s="1"/>
  <c r="A8" i="2"/>
  <c r="A11" i="7" s="1"/>
  <c r="A7" i="2"/>
  <c r="F7" i="2" s="1"/>
  <c r="P19" i="14"/>
  <c r="G30" i="1"/>
  <c r="G29" i="1"/>
  <c r="G27" i="1"/>
  <c r="G26" i="1"/>
  <c r="G28" i="1"/>
  <c r="G25" i="1"/>
  <c r="G24" i="1"/>
  <c r="A16" i="14"/>
  <c r="B11" i="14"/>
  <c r="X8" i="14"/>
  <c r="B6" i="14"/>
  <c r="A29" i="2"/>
  <c r="A16" i="2"/>
  <c r="B19" i="19" l="1"/>
  <c r="A8" i="19"/>
  <c r="A10" i="19"/>
  <c r="A10" i="7"/>
  <c r="G7" i="17"/>
  <c r="G14" i="17"/>
  <c r="O3" i="6"/>
  <c r="L3" i="6"/>
  <c r="I3" i="6"/>
  <c r="F3" i="6"/>
  <c r="C3" i="6"/>
  <c r="A5" i="2"/>
  <c r="A6" i="2"/>
  <c r="A9" i="7" s="1"/>
  <c r="R1" i="14"/>
  <c r="N1" i="14"/>
  <c r="J1" i="14"/>
  <c r="F1" i="14"/>
  <c r="B1" i="14"/>
  <c r="L21" i="9"/>
  <c r="AA6" i="8"/>
  <c r="I5" i="8"/>
  <c r="S9" i="8" s="1"/>
  <c r="AA9" i="8" s="1"/>
  <c r="I6" i="8"/>
  <c r="F13" i="8"/>
  <c r="P2" i="7"/>
  <c r="L16" i="14" s="1"/>
  <c r="F4" i="7"/>
  <c r="H15" i="14" s="1"/>
  <c r="F3" i="7"/>
  <c r="H14" i="14" s="1"/>
  <c r="F5" i="6"/>
  <c r="G4" i="4"/>
  <c r="G3" i="9" s="1"/>
  <c r="F3" i="8" s="1"/>
  <c r="G3" i="4"/>
  <c r="G2" i="9" s="1"/>
  <c r="F2" i="8" s="1"/>
  <c r="A7" i="12" s="1"/>
  <c r="G6" i="4"/>
  <c r="G4" i="9" s="1"/>
  <c r="M8" i="4"/>
  <c r="G8" i="4"/>
  <c r="J24" i="2"/>
  <c r="J23" i="2"/>
  <c r="G22" i="2"/>
  <c r="G21" i="2"/>
  <c r="G20" i="2"/>
  <c r="B25" i="2"/>
  <c r="A14" i="2"/>
  <c r="M10" i="2"/>
  <c r="M9" i="2"/>
  <c r="L1" i="2"/>
  <c r="J1" i="2"/>
  <c r="H1" i="2"/>
  <c r="F1" i="2"/>
  <c r="D1" i="2"/>
  <c r="F11" i="2" l="1"/>
  <c r="F5" i="2"/>
  <c r="A8" i="7"/>
  <c r="F10" i="2"/>
  <c r="F9" i="2"/>
  <c r="F8" i="2"/>
  <c r="F6" i="2"/>
  <c r="G5" i="9"/>
  <c r="A8" i="12"/>
  <c r="I8" i="8"/>
  <c r="I9" i="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上山　沙耶香</author>
    <author>植村　沙耶香</author>
  </authors>
  <commentList>
    <comment ref="D5" authorId="0" shapeId="0" xr:uid="{B190203F-2134-4661-B63F-5C2572254F7D}">
      <text>
        <r>
          <rPr>
            <sz val="9"/>
            <color indexed="81"/>
            <rFont val="MS P ゴシック"/>
            <family val="3"/>
            <charset val="128"/>
          </rPr>
          <t>役員会または決裁にて承認された日</t>
        </r>
      </text>
    </comment>
    <comment ref="F9" authorId="0" shapeId="0" xr:uid="{11B03CE2-EDAE-41A2-9FBD-38111E6A8914}">
      <text>
        <r>
          <rPr>
            <sz val="9"/>
            <color indexed="81"/>
            <rFont val="MS P ゴシック"/>
            <family val="3"/>
            <charset val="128"/>
          </rPr>
          <t>年度数字のみ入力</t>
        </r>
      </text>
    </comment>
    <comment ref="F11" authorId="0" shapeId="0" xr:uid="{A6793745-7087-42AC-AE74-033F5E181126}">
      <text>
        <r>
          <rPr>
            <sz val="8"/>
            <color indexed="81"/>
            <rFont val="MS P ゴシック"/>
            <family val="3"/>
            <charset val="128"/>
          </rPr>
          <t>「地内」は自動でつきます</t>
        </r>
      </text>
    </comment>
    <comment ref="F13" authorId="0" shapeId="0" xr:uid="{C467BA61-1182-4860-9106-0406C3551653}">
      <text>
        <r>
          <rPr>
            <sz val="9"/>
            <color indexed="81"/>
            <rFont val="MS P ゴシック"/>
            <family val="3"/>
            <charset val="128"/>
          </rPr>
          <t>数字のみ入力</t>
        </r>
      </text>
    </comment>
    <comment ref="O13" authorId="0" shapeId="0" xr:uid="{28ED2D55-055A-413F-95B5-19F9A758FF00}">
      <text>
        <r>
          <rPr>
            <sz val="9"/>
            <color indexed="81"/>
            <rFont val="MS P ゴシック"/>
            <family val="3"/>
            <charset val="128"/>
          </rPr>
          <t>数字のみ入力</t>
        </r>
      </text>
    </comment>
    <comment ref="F14" authorId="0" shapeId="0" xr:uid="{CC916F22-0A76-4E6E-B589-8AC6E700E761}">
      <text>
        <r>
          <rPr>
            <sz val="9"/>
            <color indexed="81"/>
            <rFont val="MS P ゴシック"/>
            <family val="3"/>
            <charset val="128"/>
          </rPr>
          <t>数字のみ入力</t>
        </r>
      </text>
    </comment>
    <comment ref="A15" authorId="0" shapeId="0" xr:uid="{A4F146C2-CC8D-4DD4-91F2-74BF24117AAE}">
      <text>
        <r>
          <rPr>
            <sz val="8"/>
            <color indexed="81"/>
            <rFont val="MS P ゴシック"/>
            <family val="3"/>
            <charset val="128"/>
          </rPr>
          <t>✓は手書きしてください</t>
        </r>
      </text>
    </comment>
    <comment ref="A17" authorId="1" shapeId="0" xr:uid="{5FA49320-EA97-4D73-BE70-D3B204C009B7}">
      <text>
        <r>
          <rPr>
            <sz val="9"/>
            <color indexed="81"/>
            <rFont val="MS P ゴシック"/>
            <family val="3"/>
            <charset val="128"/>
          </rPr>
          <t>具体的な工事内容を入力</t>
        </r>
      </text>
    </comment>
    <comment ref="A31" authorId="0" shapeId="0" xr:uid="{62C822BC-60CB-4605-9B05-B87FB7F60CDC}">
      <text>
        <r>
          <rPr>
            <sz val="9"/>
            <color indexed="81"/>
            <rFont val="MS P ゴシック"/>
            <family val="3"/>
            <charset val="128"/>
          </rPr>
          <t>業者選定の理由</t>
        </r>
        <r>
          <rPr>
            <b/>
            <sz val="9"/>
            <color indexed="81"/>
            <rFont val="MS P ゴシック"/>
            <family val="3"/>
            <charset val="128"/>
          </rPr>
          <t xml:space="preserve">
※工事金額10万円以上で随意契約の場合は、必ず適切な理由を整理すること（役場へご相談ください）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上山　沙耶香</author>
  </authors>
  <commentList>
    <comment ref="S1" authorId="0" shapeId="0" xr:uid="{30F28D42-3201-4446-885F-E10DFBB19A3D}">
      <text>
        <r>
          <rPr>
            <b/>
            <sz val="9"/>
            <color indexed="81"/>
            <rFont val="MS P ゴシック"/>
            <family val="3"/>
            <charset val="128"/>
          </rPr>
          <t>見積比較or入札</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上山　沙耶香</author>
  </authors>
  <commentList>
    <comment ref="I8" authorId="0" shapeId="0" xr:uid="{5C9440E5-DEF8-4296-ABA4-0B8F0F4BA2F2}">
      <text>
        <r>
          <rPr>
            <b/>
            <sz val="9"/>
            <color indexed="81"/>
            <rFont val="MS P ゴシック"/>
            <family val="3"/>
            <charset val="128"/>
          </rPr>
          <t>計算方法
①直接工事費÷工事価格（税抜）＝Ａ（小数点3位以下切上げ）
②予定価格×Ａ（0.7～0.85の範囲）</t>
        </r>
      </text>
    </comment>
    <comment ref="W9" authorId="0" shapeId="0" xr:uid="{903C049D-A772-4FDC-BD6E-BCA84D6D01E6}">
      <text>
        <r>
          <rPr>
            <b/>
            <sz val="9"/>
            <color indexed="81"/>
            <rFont val="MS P ゴシック"/>
            <family val="3"/>
            <charset val="128"/>
          </rPr>
          <t>Aが0.7未満の場合：0.7
Aが0.85より大きい場合0.85</t>
        </r>
      </text>
    </comment>
  </commentList>
</comments>
</file>

<file path=xl/sharedStrings.xml><?xml version="1.0" encoding="utf-8"?>
<sst xmlns="http://schemas.openxmlformats.org/spreadsheetml/2006/main" count="296" uniqueCount="199">
  <si>
    <t>起案日</t>
    <rPh sb="0" eb="3">
      <t>キアンビ</t>
    </rPh>
    <phoneticPr fontId="1"/>
  </si>
  <si>
    <t>決裁日</t>
    <rPh sb="0" eb="3">
      <t>ケッサイビ</t>
    </rPh>
    <phoneticPr fontId="1"/>
  </si>
  <si>
    <t>起案者</t>
    <rPh sb="0" eb="3">
      <t>キアンシャ</t>
    </rPh>
    <phoneticPr fontId="1"/>
  </si>
  <si>
    <t>組織名</t>
    <rPh sb="0" eb="3">
      <t>ソシキメイ</t>
    </rPh>
    <phoneticPr fontId="1"/>
  </si>
  <si>
    <t>職名</t>
    <rPh sb="0" eb="2">
      <t>ショクメイ</t>
    </rPh>
    <phoneticPr fontId="1"/>
  </si>
  <si>
    <t>氏名</t>
    <rPh sb="0" eb="2">
      <t>シメイ</t>
    </rPh>
    <phoneticPr fontId="1"/>
  </si>
  <si>
    <t>㊞</t>
    <phoneticPr fontId="1"/>
  </si>
  <si>
    <t>決裁</t>
    <rPh sb="0" eb="2">
      <t>ケッサイ</t>
    </rPh>
    <phoneticPr fontId="1"/>
  </si>
  <si>
    <t>件名</t>
    <rPh sb="0" eb="2">
      <t>ケンメイ</t>
    </rPh>
    <phoneticPr fontId="1"/>
  </si>
  <si>
    <t>場所</t>
    <rPh sb="0" eb="2">
      <t>バショ</t>
    </rPh>
    <phoneticPr fontId="1"/>
  </si>
  <si>
    <t>契約期間</t>
    <rPh sb="0" eb="4">
      <t>ケイヤクキカン</t>
    </rPh>
    <phoneticPr fontId="1"/>
  </si>
  <si>
    <t>から</t>
    <phoneticPr fontId="1"/>
  </si>
  <si>
    <t>まで</t>
    <phoneticPr fontId="1"/>
  </si>
  <si>
    <t>予算額</t>
    <rPh sb="0" eb="3">
      <t>ヨサンガク</t>
    </rPh>
    <phoneticPr fontId="1"/>
  </si>
  <si>
    <t>予算残額</t>
    <rPh sb="0" eb="2">
      <t>ヨサン</t>
    </rPh>
    <rPh sb="2" eb="3">
      <t>ザン</t>
    </rPh>
    <rPh sb="3" eb="4">
      <t>ガク</t>
    </rPh>
    <phoneticPr fontId="1"/>
  </si>
  <si>
    <t>設計額</t>
    <rPh sb="0" eb="2">
      <t>セッケイ</t>
    </rPh>
    <rPh sb="2" eb="3">
      <t>ガク</t>
    </rPh>
    <phoneticPr fontId="1"/>
  </si>
  <si>
    <t>入札方法</t>
    <rPh sb="0" eb="2">
      <t>ニュウサツ</t>
    </rPh>
    <rPh sb="2" eb="4">
      <t>ホウホウ</t>
    </rPh>
    <phoneticPr fontId="1"/>
  </si>
  <si>
    <t>指名競争入札</t>
    <rPh sb="0" eb="6">
      <t>シメイキョウソウニュウサツ</t>
    </rPh>
    <phoneticPr fontId="1"/>
  </si>
  <si>
    <t>見積入札</t>
    <rPh sb="0" eb="4">
      <t>ミツモリニュウサツ</t>
    </rPh>
    <phoneticPr fontId="1"/>
  </si>
  <si>
    <t>随意契約</t>
    <rPh sb="0" eb="4">
      <t>ズイイケイヤク</t>
    </rPh>
    <phoneticPr fontId="1"/>
  </si>
  <si>
    <t>□</t>
    <phoneticPr fontId="1"/>
  </si>
  <si>
    <t>契約代金の支払方法</t>
    <rPh sb="0" eb="4">
      <t>ケイヤクダイキン</t>
    </rPh>
    <rPh sb="5" eb="7">
      <t>シハラ</t>
    </rPh>
    <rPh sb="7" eb="9">
      <t>ホウホウ</t>
    </rPh>
    <phoneticPr fontId="1"/>
  </si>
  <si>
    <t>完　全　一　括　払</t>
    <rPh sb="0" eb="1">
      <t>カン</t>
    </rPh>
    <rPh sb="2" eb="3">
      <t>ゼン</t>
    </rPh>
    <rPh sb="4" eb="5">
      <t>イチ</t>
    </rPh>
    <rPh sb="6" eb="7">
      <t>カツ</t>
    </rPh>
    <rPh sb="8" eb="9">
      <t>ハラ</t>
    </rPh>
    <phoneticPr fontId="1"/>
  </si>
  <si>
    <t>概要</t>
    <rPh sb="0" eb="2">
      <t>ガイヨウ</t>
    </rPh>
    <phoneticPr fontId="1"/>
  </si>
  <si>
    <t>予算執行伺及び業者選定調書</t>
    <rPh sb="0" eb="1">
      <t>ヨ</t>
    </rPh>
    <rPh sb="1" eb="2">
      <t>サン</t>
    </rPh>
    <rPh sb="2" eb="3">
      <t>シツ</t>
    </rPh>
    <rPh sb="3" eb="4">
      <t>ユキ</t>
    </rPh>
    <rPh sb="4" eb="5">
      <t>ウカガ</t>
    </rPh>
    <rPh sb="5" eb="6">
      <t>オヨ</t>
    </rPh>
    <rPh sb="7" eb="9">
      <t>ギョウシャ</t>
    </rPh>
    <rPh sb="9" eb="11">
      <t>センテイ</t>
    </rPh>
    <rPh sb="11" eb="13">
      <t>チョウショ</t>
    </rPh>
    <phoneticPr fontId="1"/>
  </si>
  <si>
    <t>指名推薦業者</t>
    <rPh sb="0" eb="2">
      <t>シメイ</t>
    </rPh>
    <rPh sb="2" eb="6">
      <t>スイセンギョウシャ</t>
    </rPh>
    <phoneticPr fontId="1"/>
  </si>
  <si>
    <t>業者名</t>
    <rPh sb="0" eb="3">
      <t>ギョウシャメイ</t>
    </rPh>
    <phoneticPr fontId="1"/>
  </si>
  <si>
    <t>所在地</t>
    <rPh sb="0" eb="3">
      <t>ショザイチ</t>
    </rPh>
    <phoneticPr fontId="1"/>
  </si>
  <si>
    <t>備考</t>
    <rPh sb="0" eb="2">
      <t>ビコウ</t>
    </rPh>
    <phoneticPr fontId="1"/>
  </si>
  <si>
    <t>特記事項</t>
    <rPh sb="0" eb="4">
      <t>トッキジコウ</t>
    </rPh>
    <phoneticPr fontId="1"/>
  </si>
  <si>
    <t>（公印省略）</t>
    <rPh sb="1" eb="5">
      <t>コウインショウリャク</t>
    </rPh>
    <phoneticPr fontId="1"/>
  </si>
  <si>
    <t>記</t>
    <rPh sb="0" eb="1">
      <t>キ</t>
    </rPh>
    <phoneticPr fontId="1"/>
  </si>
  <si>
    <t>工事名称</t>
    <rPh sb="0" eb="4">
      <t>コウジメイショウ</t>
    </rPh>
    <phoneticPr fontId="1"/>
  </si>
  <si>
    <t>工事場所</t>
    <rPh sb="0" eb="2">
      <t>コウジ</t>
    </rPh>
    <rPh sb="2" eb="4">
      <t>バショ</t>
    </rPh>
    <phoneticPr fontId="1"/>
  </si>
  <si>
    <t>工期</t>
    <rPh sb="0" eb="2">
      <t>コウキ</t>
    </rPh>
    <phoneticPr fontId="1"/>
  </si>
  <si>
    <t>場所</t>
    <rPh sb="0" eb="2">
      <t>バショ</t>
    </rPh>
    <phoneticPr fontId="1"/>
  </si>
  <si>
    <t>：</t>
    <phoneticPr fontId="1"/>
  </si>
  <si>
    <t>着工予定日</t>
    <rPh sb="0" eb="2">
      <t>チャッコウ</t>
    </rPh>
    <rPh sb="2" eb="5">
      <t>ヨテイビ</t>
    </rPh>
    <phoneticPr fontId="1"/>
  </si>
  <si>
    <t>完成予定日</t>
    <rPh sb="0" eb="5">
      <t>カンセイヨテイビ</t>
    </rPh>
    <phoneticPr fontId="1"/>
  </si>
  <si>
    <t>※　入札辞退
(1)　入札に指名された者は、入札執行の完了に至るまでは、いつでも入札を辞退することが出来る。
(2)　入札に指名された者が、入札を辞退するときは、その旨を次に掲げるところにより申し出るものとする。
　ア）入札執行前にあっては、入札辞退届を直接持参し、又は入札日の前日までに到着するように送付すること。
　イ）入札執行中にあっては、入札辞退届又は入札を辞退する旨を明記した入札書を入札を執行する者に直接提出すること。
(3)　入札を辞退した者は、これを理由として以後の指名等について不利益な取り扱いを受けるものではない。
(4)　入札に指名された者が、入札辞退届を提出せずに入札に参加しなかった場合は、従来のとおりの取り扱いとなる。</t>
    <rPh sb="2" eb="4">
      <t>ニュウサツ</t>
    </rPh>
    <rPh sb="4" eb="6">
      <t>ジタイ</t>
    </rPh>
    <rPh sb="12" eb="14">
      <t>ニュウサツ</t>
    </rPh>
    <rPh sb="15" eb="17">
      <t>シメイ</t>
    </rPh>
    <rPh sb="20" eb="21">
      <t>モノ</t>
    </rPh>
    <rPh sb="23" eb="25">
      <t>ニュウサツ</t>
    </rPh>
    <rPh sb="25" eb="27">
      <t>シッコウ</t>
    </rPh>
    <rPh sb="28" eb="30">
      <t>カンリョウ</t>
    </rPh>
    <rPh sb="31" eb="32">
      <t>イタ</t>
    </rPh>
    <rPh sb="41" eb="43">
      <t>ニュウサツ</t>
    </rPh>
    <rPh sb="44" eb="46">
      <t>ジタイ</t>
    </rPh>
    <rPh sb="51" eb="53">
      <t>デキ</t>
    </rPh>
    <rPh sb="60" eb="62">
      <t>ニュウサツ</t>
    </rPh>
    <rPh sb="63" eb="65">
      <t>シメイ</t>
    </rPh>
    <rPh sb="68" eb="69">
      <t>モノ</t>
    </rPh>
    <rPh sb="71" eb="73">
      <t>ニュウサツ</t>
    </rPh>
    <rPh sb="74" eb="76">
      <t>ジタイ</t>
    </rPh>
    <rPh sb="84" eb="85">
      <t>ムネ</t>
    </rPh>
    <rPh sb="86" eb="87">
      <t>ツギ</t>
    </rPh>
    <rPh sb="88" eb="89">
      <t>カカ</t>
    </rPh>
    <rPh sb="97" eb="98">
      <t>モウ</t>
    </rPh>
    <rPh sb="99" eb="100">
      <t>デ</t>
    </rPh>
    <rPh sb="163" eb="167">
      <t>ニュウサツシッコウ</t>
    </rPh>
    <phoneticPr fontId="1"/>
  </si>
  <si>
    <t>入札条件</t>
    <rPh sb="0" eb="2">
      <t>ニュウサツ</t>
    </rPh>
    <rPh sb="2" eb="4">
      <t>ジョウケン</t>
    </rPh>
    <phoneticPr fontId="1"/>
  </si>
  <si>
    <t>～</t>
    <phoneticPr fontId="1"/>
  </si>
  <si>
    <t>入札方法</t>
    <rPh sb="0" eb="4">
      <t>ニュウサツホウホウ</t>
    </rPh>
    <phoneticPr fontId="1"/>
  </si>
  <si>
    <t>多面的機能支払交付金資源向上（長寿命化）事業</t>
  </si>
  <si>
    <t>予定価格を定め、最低者を落札者とする。</t>
    <phoneticPr fontId="1"/>
  </si>
  <si>
    <t>　尚落札決定にあたっては、入札書に記載された金額に該当金額の１００分の１０に相当する額を加算した金額（該当額に１円未満の端数があるときは、その端数金額を切り捨てた金額）をもって落札価格とするので、入札者は、消費税に係る課税事業者か免税事業者であるかを問わず、見積った契約希望金額の１１０分の１００に相当する金額を入札書に記載すること。</t>
    <phoneticPr fontId="1"/>
  </si>
  <si>
    <t>)</t>
    <phoneticPr fontId="1"/>
  </si>
  <si>
    <t>請負代金の支払方法</t>
    <rPh sb="0" eb="2">
      <t>ウケオイ</t>
    </rPh>
    <rPh sb="2" eb="4">
      <t>ダイキン</t>
    </rPh>
    <rPh sb="5" eb="7">
      <t>シハライ</t>
    </rPh>
    <rPh sb="7" eb="9">
      <t>ホウホウ</t>
    </rPh>
    <phoneticPr fontId="1"/>
  </si>
  <si>
    <t>　工事検査合格後、支払請求の日から４０日以内とする。ただし、請負年度の３月３１日までとする。</t>
    <rPh sb="1" eb="8">
      <t>コウジケンサゴウカクゴ</t>
    </rPh>
    <rPh sb="9" eb="13">
      <t>シハライセイキュウ</t>
    </rPh>
    <rPh sb="14" eb="15">
      <t>ヒ</t>
    </rPh>
    <rPh sb="19" eb="22">
      <t>ニチイナイ</t>
    </rPh>
    <rPh sb="30" eb="32">
      <t>ウケオイ</t>
    </rPh>
    <rPh sb="32" eb="34">
      <t>ネンド</t>
    </rPh>
    <rPh sb="36" eb="37">
      <t>ガツ</t>
    </rPh>
    <phoneticPr fontId="1"/>
  </si>
  <si>
    <t>　工事の写真、出来形図面、品質管理資料等関係書類は早めに提出すること。</t>
    <phoneticPr fontId="1"/>
  </si>
  <si>
    <t>写真の提出</t>
    <rPh sb="0" eb="2">
      <t>シャシン</t>
    </rPh>
    <rPh sb="3" eb="5">
      <t>テイシュツ</t>
    </rPh>
    <phoneticPr fontId="1"/>
  </si>
  <si>
    <t>　提出部数は、工程写真１部、着工前・完了写真１部とし、総てカラー写真とする。</t>
    <phoneticPr fontId="1"/>
  </si>
  <si>
    <t>　その他</t>
    <rPh sb="3" eb="4">
      <t>タ</t>
    </rPh>
    <phoneticPr fontId="1"/>
  </si>
  <si>
    <t>入札回数は２回までとする。尚再度の入札において前回の入札読み上げ金額以上の価格</t>
    <rPh sb="0" eb="4">
      <t>ニュウサツカイスウ</t>
    </rPh>
    <rPh sb="6" eb="7">
      <t>カイ</t>
    </rPh>
    <rPh sb="13" eb="14">
      <t>ナオ</t>
    </rPh>
    <rPh sb="14" eb="16">
      <t>サイド</t>
    </rPh>
    <rPh sb="17" eb="19">
      <t>ニュウサツ</t>
    </rPh>
    <rPh sb="23" eb="25">
      <t>ゼンカイ</t>
    </rPh>
    <rPh sb="26" eb="28">
      <t>ニュウサツ</t>
    </rPh>
    <rPh sb="28" eb="29">
      <t>ヨ</t>
    </rPh>
    <rPh sb="30" eb="31">
      <t>ア</t>
    </rPh>
    <rPh sb="32" eb="34">
      <t>キンガク</t>
    </rPh>
    <rPh sb="34" eb="36">
      <t>イジョウ</t>
    </rPh>
    <rPh sb="37" eb="39">
      <t>カカク</t>
    </rPh>
    <phoneticPr fontId="1"/>
  </si>
  <si>
    <t>で入札した者は失格とする。</t>
    <rPh sb="1" eb="3">
      <t>ニュウサツ</t>
    </rPh>
    <rPh sb="5" eb="6">
      <t>モノ</t>
    </rPh>
    <rPh sb="7" eb="9">
      <t>シッカク</t>
    </rPh>
    <phoneticPr fontId="1"/>
  </si>
  <si>
    <t>決裁日</t>
    <rPh sb="0" eb="2">
      <t>ケッサイ</t>
    </rPh>
    <rPh sb="2" eb="3">
      <t>ビ</t>
    </rPh>
    <phoneticPr fontId="1"/>
  </si>
  <si>
    <t>起案者</t>
    <rPh sb="0" eb="2">
      <t>キアン</t>
    </rPh>
    <rPh sb="2" eb="3">
      <t>シャ</t>
    </rPh>
    <phoneticPr fontId="1"/>
  </si>
  <si>
    <t>職　名</t>
    <rPh sb="0" eb="1">
      <t>ショク</t>
    </rPh>
    <rPh sb="2" eb="3">
      <t>ナ</t>
    </rPh>
    <phoneticPr fontId="1"/>
  </si>
  <si>
    <t>氏　名</t>
    <rPh sb="0" eb="1">
      <t>シ</t>
    </rPh>
    <rPh sb="2" eb="3">
      <t>ナ</t>
    </rPh>
    <phoneticPr fontId="1"/>
  </si>
  <si>
    <t>多面的機能支払交付金　資源向上（長寿命化）事業</t>
  </si>
  <si>
    <t>○○○○水路整備工事の契約締結について</t>
    <rPh sb="4" eb="6">
      <t>スイロ</t>
    </rPh>
    <rPh sb="6" eb="10">
      <t>セイビコウジ</t>
    </rPh>
    <rPh sb="11" eb="13">
      <t>ケイヤク</t>
    </rPh>
    <rPh sb="13" eb="15">
      <t>テイケツ</t>
    </rPh>
    <phoneticPr fontId="1"/>
  </si>
  <si>
    <t>予定価格</t>
    <rPh sb="0" eb="4">
      <t>ヨテイカカク</t>
    </rPh>
    <phoneticPr fontId="1"/>
  </si>
  <si>
    <t>（入札書比較価格</t>
    <rPh sb="1" eb="4">
      <t>ニュウサツショ</t>
    </rPh>
    <rPh sb="4" eb="6">
      <t>ヒカク</t>
    </rPh>
    <rPh sb="6" eb="8">
      <t>カカク</t>
    </rPh>
    <phoneticPr fontId="1"/>
  </si>
  <si>
    <t>金</t>
    <rPh sb="0" eb="1">
      <t>キン</t>
    </rPh>
    <phoneticPr fontId="1"/>
  </si>
  <si>
    <t>円也</t>
    <rPh sb="0" eb="2">
      <t>エンナリ</t>
    </rPh>
    <phoneticPr fontId="1"/>
  </si>
  <si>
    <t>円也　）</t>
    <rPh sb="0" eb="2">
      <t>エンナリ</t>
    </rPh>
    <phoneticPr fontId="1"/>
  </si>
  <si>
    <t>入札者名</t>
    <rPh sb="0" eb="3">
      <t>ニュウサツシャ</t>
    </rPh>
    <rPh sb="3" eb="4">
      <t>メイ</t>
    </rPh>
    <phoneticPr fontId="1"/>
  </si>
  <si>
    <t>第１回目</t>
    <rPh sb="0" eb="1">
      <t>ダイ</t>
    </rPh>
    <rPh sb="2" eb="4">
      <t>カイメ</t>
    </rPh>
    <phoneticPr fontId="1"/>
  </si>
  <si>
    <t>第２回目</t>
    <rPh sb="0" eb="1">
      <t>ダイ</t>
    </rPh>
    <rPh sb="2" eb="4">
      <t>カイメ</t>
    </rPh>
    <phoneticPr fontId="1"/>
  </si>
  <si>
    <t>摘要</t>
    <rPh sb="0" eb="2">
      <t>テキヨウ</t>
    </rPh>
    <phoneticPr fontId="1"/>
  </si>
  <si>
    <t>落札</t>
    <rPh sb="0" eb="2">
      <t>ラクサツ</t>
    </rPh>
    <phoneticPr fontId="1"/>
  </si>
  <si>
    <t>落札価格</t>
    <rPh sb="0" eb="2">
      <t>ラクサツ</t>
    </rPh>
    <rPh sb="2" eb="4">
      <t>カカク</t>
    </rPh>
    <phoneticPr fontId="1"/>
  </si>
  <si>
    <t>入札立会人</t>
    <rPh sb="0" eb="2">
      <t>ニュウサツ</t>
    </rPh>
    <rPh sb="2" eb="5">
      <t>タチアイニン</t>
    </rPh>
    <phoneticPr fontId="1"/>
  </si>
  <si>
    <t>職氏名</t>
    <rPh sb="0" eb="3">
      <t>ショクシメイ</t>
    </rPh>
    <phoneticPr fontId="1"/>
  </si>
  <si>
    <t>（内消費税　　金</t>
    <rPh sb="1" eb="2">
      <t>ウチ</t>
    </rPh>
    <rPh sb="2" eb="5">
      <t>ショウヒゼイ</t>
    </rPh>
    <rPh sb="7" eb="8">
      <t>キン</t>
    </rPh>
    <phoneticPr fontId="1"/>
  </si>
  <si>
    <t>円也</t>
    <rPh sb="0" eb="1">
      <t>エン</t>
    </rPh>
    <rPh sb="1" eb="2">
      <t>ナリ</t>
    </rPh>
    <phoneticPr fontId="1"/>
  </si>
  <si>
    <t>円也　）</t>
    <rPh sb="0" eb="1">
      <t>エン</t>
    </rPh>
    <rPh sb="1" eb="2">
      <t>ナリ</t>
    </rPh>
    <phoneticPr fontId="1"/>
  </si>
  <si>
    <t>10</t>
    <phoneticPr fontId="1"/>
  </si>
  <si>
    <t>会計法上の申込みに係る価格である。</t>
    <rPh sb="0" eb="4">
      <t>カイケイホウジョウ</t>
    </rPh>
    <rPh sb="5" eb="7">
      <t>モウシコミ</t>
    </rPh>
    <rPh sb="9" eb="10">
      <t>カカ</t>
    </rPh>
    <rPh sb="11" eb="13">
      <t>カカク</t>
    </rPh>
    <phoneticPr fontId="1"/>
  </si>
  <si>
    <t>執行</t>
    <rPh sb="0" eb="2">
      <t>シッコウ</t>
    </rPh>
    <phoneticPr fontId="1"/>
  </si>
  <si>
    <t>開　　札　　調　　書</t>
    <rPh sb="0" eb="1">
      <t>カイ</t>
    </rPh>
    <rPh sb="3" eb="4">
      <t>サツ</t>
    </rPh>
    <rPh sb="6" eb="7">
      <t>チョウ</t>
    </rPh>
    <rPh sb="9" eb="10">
      <t>ショ</t>
    </rPh>
    <phoneticPr fontId="1"/>
  </si>
  <si>
    <t>設計額</t>
    <rPh sb="0" eb="3">
      <t>セッケイガク</t>
    </rPh>
    <phoneticPr fontId="1"/>
  </si>
  <si>
    <t>入札比較価格</t>
    <rPh sb="0" eb="2">
      <t>ニュウサツ</t>
    </rPh>
    <rPh sb="2" eb="4">
      <t>ヒカク</t>
    </rPh>
    <rPh sb="4" eb="6">
      <t>カカク</t>
    </rPh>
    <phoneticPr fontId="1"/>
  </si>
  <si>
    <t>（予定価格×100/110）</t>
    <rPh sb="1" eb="5">
      <t>ヨテイカカク</t>
    </rPh>
    <phoneticPr fontId="1"/>
  </si>
  <si>
    <t>制限価格</t>
    <rPh sb="0" eb="2">
      <t>セイゲン</t>
    </rPh>
    <rPh sb="2" eb="4">
      <t>カカク</t>
    </rPh>
    <phoneticPr fontId="1"/>
  </si>
  <si>
    <t>制限価格の100/110</t>
    <rPh sb="0" eb="2">
      <t>セイゲン</t>
    </rPh>
    <rPh sb="2" eb="4">
      <t>カカク</t>
    </rPh>
    <phoneticPr fontId="1"/>
  </si>
  <si>
    <t>上記のとおり決定する。</t>
    <rPh sb="0" eb="2">
      <t>ジョウキ</t>
    </rPh>
    <rPh sb="6" eb="8">
      <t>ケッテイ</t>
    </rPh>
    <phoneticPr fontId="1"/>
  </si>
  <si>
    <t>予　定　価　格　調　書</t>
    <rPh sb="0" eb="1">
      <t>ヨ</t>
    </rPh>
    <rPh sb="2" eb="3">
      <t>サダ</t>
    </rPh>
    <rPh sb="4" eb="5">
      <t>アタイ</t>
    </rPh>
    <rPh sb="6" eb="7">
      <t>カク</t>
    </rPh>
    <rPh sb="8" eb="9">
      <t>チョウ</t>
    </rPh>
    <rPh sb="10" eb="11">
      <t>ショ</t>
    </rPh>
    <phoneticPr fontId="1"/>
  </si>
  <si>
    <t>直接工事費</t>
    <rPh sb="0" eb="2">
      <t>チョクセツ</t>
    </rPh>
    <rPh sb="2" eb="5">
      <t>コウジヒ</t>
    </rPh>
    <phoneticPr fontId="1"/>
  </si>
  <si>
    <t>工事価格
（税抜）</t>
    <rPh sb="0" eb="2">
      <t>コウジ</t>
    </rPh>
    <rPh sb="2" eb="4">
      <t>カカク</t>
    </rPh>
    <rPh sb="6" eb="8">
      <t>ゼイヌキ</t>
    </rPh>
    <phoneticPr fontId="1"/>
  </si>
  <si>
    <t>÷</t>
    <phoneticPr fontId="1"/>
  </si>
  <si>
    <t>＝</t>
    <phoneticPr fontId="1"/>
  </si>
  <si>
    <t>Ａ</t>
    <phoneticPr fontId="1"/>
  </si>
  <si>
    <t>×</t>
    <phoneticPr fontId="1"/>
  </si>
  <si>
    <t>A
（0.7～0.85）</t>
    <phoneticPr fontId="1"/>
  </si>
  <si>
    <t>工事名称</t>
    <rPh sb="0" eb="2">
      <t>コウジ</t>
    </rPh>
    <rPh sb="2" eb="4">
      <t>メイショウ</t>
    </rPh>
    <phoneticPr fontId="1"/>
  </si>
  <si>
    <t>工事場所</t>
    <rPh sb="0" eb="4">
      <t>コウジバショ</t>
    </rPh>
    <phoneticPr fontId="1"/>
  </si>
  <si>
    <t>事業主体</t>
    <rPh sb="0" eb="4">
      <t>ジギョウシュタイ</t>
    </rPh>
    <phoneticPr fontId="1"/>
  </si>
  <si>
    <t>入札指名業者</t>
    <rPh sb="0" eb="2">
      <t>ニュウサツ</t>
    </rPh>
    <rPh sb="2" eb="6">
      <t>シメイギョウシャ</t>
    </rPh>
    <phoneticPr fontId="1"/>
  </si>
  <si>
    <t>受領者氏名</t>
    <rPh sb="0" eb="5">
      <t>ジュリョウシャシメイ</t>
    </rPh>
    <phoneticPr fontId="1"/>
  </si>
  <si>
    <t>入　札　執　行　通　知　書　受　領　書</t>
    <rPh sb="0" eb="1">
      <t>ニュウ</t>
    </rPh>
    <rPh sb="2" eb="3">
      <t>サツ</t>
    </rPh>
    <rPh sb="4" eb="5">
      <t>シツ</t>
    </rPh>
    <rPh sb="6" eb="7">
      <t>ユキ</t>
    </rPh>
    <rPh sb="8" eb="9">
      <t>ツウ</t>
    </rPh>
    <rPh sb="10" eb="11">
      <t>チ</t>
    </rPh>
    <rPh sb="12" eb="13">
      <t>ショ</t>
    </rPh>
    <rPh sb="14" eb="15">
      <t>ウケ</t>
    </rPh>
    <rPh sb="16" eb="17">
      <t>リョウ</t>
    </rPh>
    <rPh sb="18" eb="19">
      <t>ショ</t>
    </rPh>
    <phoneticPr fontId="1"/>
  </si>
  <si>
    <t>ＦＡＸ番号</t>
    <rPh sb="3" eb="5">
      <t>バンゴウ</t>
    </rPh>
    <phoneticPr fontId="1"/>
  </si>
  <si>
    <t>受領日：</t>
    <rPh sb="0" eb="3">
      <t>ジュリョウビ</t>
    </rPh>
    <phoneticPr fontId="1"/>
  </si>
  <si>
    <t>令和　　年　　月　　日</t>
    <rPh sb="0" eb="2">
      <t>レイワ</t>
    </rPh>
    <rPh sb="4" eb="5">
      <t>ネン</t>
    </rPh>
    <rPh sb="7" eb="8">
      <t>ガツ</t>
    </rPh>
    <rPh sb="10" eb="11">
      <t>ニチ</t>
    </rPh>
    <phoneticPr fontId="1"/>
  </si>
  <si>
    <t>返送先：</t>
    <rPh sb="0" eb="3">
      <t>ヘンソウサキ</t>
    </rPh>
    <phoneticPr fontId="1"/>
  </si>
  <si>
    <t>１００万以上</t>
    <rPh sb="3" eb="6">
      <t>マンイジョウ</t>
    </rPh>
    <phoneticPr fontId="1"/>
  </si>
  <si>
    <t>50万以上
100万未満</t>
    <rPh sb="2" eb="3">
      <t>マン</t>
    </rPh>
    <rPh sb="3" eb="5">
      <t>イジョウ</t>
    </rPh>
    <rPh sb="9" eb="12">
      <t>マンミマン</t>
    </rPh>
    <phoneticPr fontId="1"/>
  </si>
  <si>
    <t>10万以上
50万未満</t>
    <rPh sb="2" eb="5">
      <t>マンイジョウ</t>
    </rPh>
    <rPh sb="8" eb="9">
      <t>マン</t>
    </rPh>
    <rPh sb="9" eb="11">
      <t>ミマン</t>
    </rPh>
    <phoneticPr fontId="1"/>
  </si>
  <si>
    <t>10万未満</t>
    <rPh sb="2" eb="3">
      <t>マン</t>
    </rPh>
    <rPh sb="3" eb="5">
      <t>ミマン</t>
    </rPh>
    <phoneticPr fontId="1"/>
  </si>
  <si>
    <t>予算執行</t>
    <rPh sb="0" eb="4">
      <t>ヨサンシッコウ</t>
    </rPh>
    <phoneticPr fontId="1"/>
  </si>
  <si>
    <t>入札執行通知</t>
    <rPh sb="0" eb="4">
      <t>ニュウサツシッコウ</t>
    </rPh>
    <rPh sb="4" eb="6">
      <t>ツウチ</t>
    </rPh>
    <phoneticPr fontId="1"/>
  </si>
  <si>
    <t>入札書</t>
    <rPh sb="0" eb="3">
      <t>ニュウサツショ</t>
    </rPh>
    <phoneticPr fontId="1"/>
  </si>
  <si>
    <t>入札執行受領書</t>
    <rPh sb="0" eb="7">
      <t>ニュウサツシッコウジュリョウショ</t>
    </rPh>
    <phoneticPr fontId="1"/>
  </si>
  <si>
    <t>起案</t>
    <rPh sb="0" eb="2">
      <t>キアン</t>
    </rPh>
    <phoneticPr fontId="1"/>
  </si>
  <si>
    <t>開札調書</t>
    <rPh sb="0" eb="4">
      <t>カイサツチョウショ</t>
    </rPh>
    <phoneticPr fontId="1"/>
  </si>
  <si>
    <t>必要書類の作成を行ってください。</t>
    <rPh sb="0" eb="2">
      <t>ヒツヨウ</t>
    </rPh>
    <rPh sb="2" eb="4">
      <t>ショルイ</t>
    </rPh>
    <rPh sb="5" eb="7">
      <t>サクセイ</t>
    </rPh>
    <rPh sb="8" eb="9">
      <t>オコナ</t>
    </rPh>
    <phoneticPr fontId="1"/>
  </si>
  <si>
    <t>○</t>
    <phoneticPr fontId="1"/>
  </si>
  <si>
    <t>　共同活動の補修箇所選定や長寿命化の路線決定等については、役員会の開催（議事録の作成）または起案書にて役員の決裁を行ってください。</t>
    <rPh sb="1" eb="5">
      <t>キョウドウカツドウ</t>
    </rPh>
    <rPh sb="6" eb="8">
      <t>ホシュウ</t>
    </rPh>
    <rPh sb="8" eb="10">
      <t>カショ</t>
    </rPh>
    <rPh sb="10" eb="12">
      <t>センテイ</t>
    </rPh>
    <rPh sb="13" eb="17">
      <t>チョウジュミョウカ</t>
    </rPh>
    <rPh sb="18" eb="20">
      <t>ロセン</t>
    </rPh>
    <rPh sb="20" eb="22">
      <t>ケッテイ</t>
    </rPh>
    <rPh sb="22" eb="23">
      <t>トウ</t>
    </rPh>
    <rPh sb="29" eb="32">
      <t>ヤクインカイ</t>
    </rPh>
    <rPh sb="33" eb="35">
      <t>カイサイ</t>
    </rPh>
    <rPh sb="36" eb="39">
      <t>ギジロク</t>
    </rPh>
    <rPh sb="40" eb="42">
      <t>サクセイ</t>
    </rPh>
    <rPh sb="46" eb="48">
      <t>キアン</t>
    </rPh>
    <rPh sb="48" eb="49">
      <t>ショ</t>
    </rPh>
    <rPh sb="51" eb="53">
      <t>ヤクイン</t>
    </rPh>
    <rPh sb="54" eb="56">
      <t>ケッサイ</t>
    </rPh>
    <rPh sb="57" eb="58">
      <t>オコナ</t>
    </rPh>
    <phoneticPr fontId="1"/>
  </si>
  <si>
    <t>　入力例を削除し、黄色の色付け箇所のみ入力してください。色付けしている箇所以外にはロックがかかっていますが、必要に応じて編集可能です。</t>
    <rPh sb="1" eb="4">
      <t>ニュウリョクレイ</t>
    </rPh>
    <rPh sb="5" eb="7">
      <t>サクジョ</t>
    </rPh>
    <rPh sb="9" eb="11">
      <t>キイロ</t>
    </rPh>
    <rPh sb="12" eb="14">
      <t>イロヅ</t>
    </rPh>
    <rPh sb="15" eb="17">
      <t>カショ</t>
    </rPh>
    <rPh sb="19" eb="21">
      <t>ニュウリョク</t>
    </rPh>
    <phoneticPr fontId="1"/>
  </si>
  <si>
    <t>予定価格、開札調書の金額は手書きしてください。</t>
    <rPh sb="0" eb="4">
      <t>ヨテイカカク</t>
    </rPh>
    <rPh sb="5" eb="7">
      <t>カイサツ</t>
    </rPh>
    <rPh sb="7" eb="9">
      <t>チョウショ</t>
    </rPh>
    <rPh sb="10" eb="12">
      <t>キンガク</t>
    </rPh>
    <rPh sb="13" eb="15">
      <t>テガ</t>
    </rPh>
    <phoneticPr fontId="1"/>
  </si>
  <si>
    <t>※予定価格の計算式はエクセルに入力してあります。</t>
    <rPh sb="1" eb="5">
      <t>ヨテイカカク</t>
    </rPh>
    <rPh sb="6" eb="8">
      <t>ケイサン</t>
    </rPh>
    <rPh sb="8" eb="9">
      <t>シキ</t>
    </rPh>
    <rPh sb="15" eb="17">
      <t>ニュウリョク</t>
    </rPh>
    <phoneticPr fontId="1"/>
  </si>
  <si>
    <t>※エクセル上で文字が消えている場合でも、印刷では問題ありません。不具合等がございましたら、農地管理課までお問合せください。</t>
    <rPh sb="5" eb="6">
      <t>ジョウ</t>
    </rPh>
    <rPh sb="7" eb="9">
      <t>モジ</t>
    </rPh>
    <rPh sb="10" eb="11">
      <t>キ</t>
    </rPh>
    <rPh sb="15" eb="17">
      <t>バアイ</t>
    </rPh>
    <rPh sb="20" eb="22">
      <t>インサツ</t>
    </rPh>
    <rPh sb="24" eb="26">
      <t>モンダイ</t>
    </rPh>
    <rPh sb="32" eb="35">
      <t>フグアイ</t>
    </rPh>
    <rPh sb="35" eb="36">
      <t>トウ</t>
    </rPh>
    <phoneticPr fontId="1"/>
  </si>
  <si>
    <t>　工事請負契約は、工事請負契約約款に準ずる。</t>
    <rPh sb="1" eb="3">
      <t>コウジ</t>
    </rPh>
    <rPh sb="3" eb="5">
      <t>ウケオイ</t>
    </rPh>
    <rPh sb="5" eb="7">
      <t>ケイヤク</t>
    </rPh>
    <rPh sb="9" eb="11">
      <t>コウジ</t>
    </rPh>
    <rPh sb="11" eb="13">
      <t>ウケオイ</t>
    </rPh>
    <rPh sb="13" eb="15">
      <t>ケイヤク</t>
    </rPh>
    <rPh sb="15" eb="17">
      <t>ヤッカン</t>
    </rPh>
    <rPh sb="18" eb="19">
      <t>ジュン</t>
    </rPh>
    <phoneticPr fontId="1"/>
  </si>
  <si>
    <t>工事の手直し</t>
    <rPh sb="0" eb="2">
      <t>コウジ</t>
    </rPh>
    <rPh sb="3" eb="5">
      <t>テナオ</t>
    </rPh>
    <phoneticPr fontId="1"/>
  </si>
  <si>
    <t>検査において、手直しの必要が生じた場合には速やかに手直しすること。</t>
    <rPh sb="0" eb="2">
      <t>ケンサ</t>
    </rPh>
    <rPh sb="7" eb="9">
      <t>テナオ</t>
    </rPh>
    <rPh sb="11" eb="13">
      <t>ヒツヨウ</t>
    </rPh>
    <rPh sb="14" eb="15">
      <t>ショウ</t>
    </rPh>
    <rPh sb="17" eb="19">
      <t>バアイ</t>
    </rPh>
    <rPh sb="21" eb="22">
      <t>スミ</t>
    </rPh>
    <rPh sb="25" eb="27">
      <t>テナオ</t>
    </rPh>
    <phoneticPr fontId="1"/>
  </si>
  <si>
    <t>　その他については、その都度協議するものとする。</t>
    <phoneticPr fontId="1"/>
  </si>
  <si>
    <t>　工事施工については、設計書及び仕様書に基づき実施し、提出書類については、新富町役場に準ずるものとする。</t>
    <rPh sb="1" eb="3">
      <t>コウジ</t>
    </rPh>
    <rPh sb="3" eb="5">
      <t>セコウ</t>
    </rPh>
    <rPh sb="14" eb="15">
      <t>オヨ</t>
    </rPh>
    <rPh sb="16" eb="19">
      <t>シヨウショ</t>
    </rPh>
    <rPh sb="20" eb="21">
      <t>モト</t>
    </rPh>
    <rPh sb="23" eb="25">
      <t>ジッシ</t>
    </rPh>
    <rPh sb="27" eb="29">
      <t>テイシュツ</t>
    </rPh>
    <rPh sb="29" eb="31">
      <t>ショルイ</t>
    </rPh>
    <rPh sb="37" eb="40">
      <t>シントミチョウ</t>
    </rPh>
    <rPh sb="40" eb="42">
      <t>ヤクバ</t>
    </rPh>
    <rPh sb="43" eb="44">
      <t>ジュン</t>
    </rPh>
    <phoneticPr fontId="1"/>
  </si>
  <si>
    <t>工事の（変更）契約、事務委託契約、補修工事の箇所・長寿命化路線等決定する場合など、事務決裁が必要な時に使用</t>
    <rPh sb="0" eb="2">
      <t>コウジ</t>
    </rPh>
    <rPh sb="4" eb="6">
      <t>ヘンコウ</t>
    </rPh>
    <rPh sb="7" eb="9">
      <t>ケイヤク</t>
    </rPh>
    <rPh sb="10" eb="12">
      <t>ジム</t>
    </rPh>
    <rPh sb="12" eb="14">
      <t>イタク</t>
    </rPh>
    <rPh sb="14" eb="16">
      <t>ケイヤク</t>
    </rPh>
    <rPh sb="17" eb="19">
      <t>ホシュウ</t>
    </rPh>
    <rPh sb="19" eb="21">
      <t>コウジ</t>
    </rPh>
    <rPh sb="22" eb="24">
      <t>カショ</t>
    </rPh>
    <rPh sb="25" eb="26">
      <t>チョウ</t>
    </rPh>
    <rPh sb="26" eb="28">
      <t>ジュミョウ</t>
    </rPh>
    <rPh sb="28" eb="29">
      <t>カ</t>
    </rPh>
    <rPh sb="29" eb="31">
      <t>ロセン</t>
    </rPh>
    <rPh sb="31" eb="32">
      <t>トウ</t>
    </rPh>
    <rPh sb="32" eb="34">
      <t>ケッテイ</t>
    </rPh>
    <rPh sb="36" eb="38">
      <t>バアイ</t>
    </rPh>
    <rPh sb="41" eb="45">
      <t>ジムケッサイ</t>
    </rPh>
    <rPh sb="46" eb="48">
      <t>ヒツヨウ</t>
    </rPh>
    <rPh sb="49" eb="50">
      <t>トキ</t>
    </rPh>
    <rPh sb="51" eb="53">
      <t>シヨウ</t>
    </rPh>
    <phoneticPr fontId="1"/>
  </si>
  <si>
    <t>予　定　価　格　調　書</t>
    <rPh sb="0" eb="1">
      <t>ヨ</t>
    </rPh>
    <rPh sb="2" eb="3">
      <t>サダム</t>
    </rPh>
    <rPh sb="4" eb="5">
      <t>アタイ</t>
    </rPh>
    <rPh sb="6" eb="7">
      <t>カク</t>
    </rPh>
    <rPh sb="8" eb="9">
      <t>チョウ</t>
    </rPh>
    <rPh sb="10" eb="11">
      <t>ショ</t>
    </rPh>
    <phoneticPr fontId="16"/>
  </si>
  <si>
    <t>着工日</t>
    <rPh sb="0" eb="2">
      <t>チャッコウ</t>
    </rPh>
    <rPh sb="2" eb="3">
      <t>ニチ</t>
    </rPh>
    <phoneticPr fontId="16"/>
  </si>
  <si>
    <t>完了日（納入期限）</t>
    <rPh sb="0" eb="2">
      <t>カンリョウ</t>
    </rPh>
    <rPh sb="2" eb="3">
      <t>ビ</t>
    </rPh>
    <rPh sb="4" eb="6">
      <t>ノウニュウ</t>
    </rPh>
    <rPh sb="6" eb="8">
      <t>キゲン</t>
    </rPh>
    <phoneticPr fontId="16"/>
  </si>
  <si>
    <t>住　　所</t>
    <rPh sb="0" eb="1">
      <t>ジュウ</t>
    </rPh>
    <rPh sb="3" eb="4">
      <t>ショ</t>
    </rPh>
    <phoneticPr fontId="16"/>
  </si>
  <si>
    <t>商号又は名称</t>
    <rPh sb="0" eb="2">
      <t>ショウゴウ</t>
    </rPh>
    <rPh sb="2" eb="3">
      <t>マタ</t>
    </rPh>
    <rPh sb="4" eb="6">
      <t>メイショウ</t>
    </rPh>
    <phoneticPr fontId="16"/>
  </si>
  <si>
    <t>代表者名</t>
    <rPh sb="0" eb="2">
      <t>ダイヒョウ</t>
    </rPh>
    <rPh sb="2" eb="3">
      <t>シャ</t>
    </rPh>
    <rPh sb="3" eb="4">
      <t>メイ</t>
    </rPh>
    <phoneticPr fontId="16"/>
  </si>
  <si>
    <t>件名</t>
    <rPh sb="0" eb="2">
      <t>ケンメイ</t>
    </rPh>
    <phoneticPr fontId="16"/>
  </si>
  <si>
    <t>工期</t>
    <rPh sb="0" eb="1">
      <t>コウ</t>
    </rPh>
    <rPh sb="1" eb="2">
      <t>キ</t>
    </rPh>
    <phoneticPr fontId="16"/>
  </si>
  <si>
    <t>落札業者</t>
    <rPh sb="0" eb="1">
      <t>オチ</t>
    </rPh>
    <rPh sb="1" eb="2">
      <t>サツ</t>
    </rPh>
    <rPh sb="2" eb="3">
      <t>ギョウ</t>
    </rPh>
    <rPh sb="3" eb="4">
      <t>シャ</t>
    </rPh>
    <phoneticPr fontId="16"/>
  </si>
  <si>
    <t>備考</t>
    <rPh sb="0" eb="1">
      <t>ソナエ</t>
    </rPh>
    <rPh sb="1" eb="2">
      <t>コウ</t>
    </rPh>
    <phoneticPr fontId="16"/>
  </si>
  <si>
    <t>質　疑　書</t>
    <rPh sb="0" eb="1">
      <t>シツ</t>
    </rPh>
    <rPh sb="2" eb="3">
      <t>ギ</t>
    </rPh>
    <rPh sb="4" eb="5">
      <t>ショ</t>
    </rPh>
    <phoneticPr fontId="1"/>
  </si>
  <si>
    <t>　当業務について質疑がある場合は、下記により受け付けます。質疑がある場合は、質疑日に電話をしてからＦＡＸしてください。
　なお、質疑は文書によることとします。質疑がない入札参加者についても、入札日にその旨の文書を提出してください。</t>
    <rPh sb="1" eb="2">
      <t>トウ</t>
    </rPh>
    <rPh sb="2" eb="4">
      <t>ギョウム</t>
    </rPh>
    <rPh sb="8" eb="10">
      <t>シツギ</t>
    </rPh>
    <rPh sb="13" eb="15">
      <t>バアイ</t>
    </rPh>
    <rPh sb="17" eb="19">
      <t>カキ</t>
    </rPh>
    <rPh sb="22" eb="23">
      <t>ウ</t>
    </rPh>
    <rPh sb="24" eb="25">
      <t>ツ</t>
    </rPh>
    <rPh sb="29" eb="31">
      <t>シツギ</t>
    </rPh>
    <rPh sb="34" eb="36">
      <t>バアイ</t>
    </rPh>
    <rPh sb="38" eb="41">
      <t>シツギビ</t>
    </rPh>
    <rPh sb="42" eb="44">
      <t>デンワ</t>
    </rPh>
    <rPh sb="64" eb="66">
      <t>シツギ</t>
    </rPh>
    <rPh sb="67" eb="69">
      <t>ブンショ</t>
    </rPh>
    <rPh sb="79" eb="81">
      <t>シツギ</t>
    </rPh>
    <rPh sb="84" eb="89">
      <t>ニュウサツサンカシャ</t>
    </rPh>
    <rPh sb="95" eb="98">
      <t>ニュウサツビ</t>
    </rPh>
    <rPh sb="101" eb="102">
      <t>ムネ</t>
    </rPh>
    <rPh sb="103" eb="105">
      <t>ブンショ</t>
    </rPh>
    <rPh sb="106" eb="108">
      <t>テイシュツ</t>
    </rPh>
    <phoneticPr fontId="1"/>
  </si>
  <si>
    <t>質疑日時</t>
    <rPh sb="0" eb="4">
      <t>シツギニチジ</t>
    </rPh>
    <phoneticPr fontId="1"/>
  </si>
  <si>
    <t>質疑先</t>
    <rPh sb="0" eb="2">
      <t>シツギ</t>
    </rPh>
    <rPh sb="2" eb="3">
      <t>サキ</t>
    </rPh>
    <phoneticPr fontId="1"/>
  </si>
  <si>
    <t>電話番号</t>
    <rPh sb="0" eb="2">
      <t>デンワ</t>
    </rPh>
    <rPh sb="2" eb="4">
      <t>バンゴウ</t>
    </rPh>
    <phoneticPr fontId="1"/>
  </si>
  <si>
    <t>回答日時</t>
    <rPh sb="0" eb="2">
      <t>カイトウ</t>
    </rPh>
    <rPh sb="2" eb="4">
      <t>ニチジ</t>
    </rPh>
    <phoneticPr fontId="1"/>
  </si>
  <si>
    <t>回答方法</t>
    <rPh sb="0" eb="4">
      <t>カイトウホウホウ</t>
    </rPh>
    <phoneticPr fontId="1"/>
  </si>
  <si>
    <t>午前</t>
  </si>
  <si>
    <t>午後</t>
  </si>
  <si>
    <t>ＦＡＸ</t>
    <phoneticPr fontId="1"/>
  </si>
  <si>
    <t>株式会社　天井丸建設</t>
    <rPh sb="0" eb="4">
      <t>カブシキカイシャ</t>
    </rPh>
    <rPh sb="5" eb="10">
      <t>テンジョウマルケンセツ</t>
    </rPh>
    <phoneticPr fontId="1"/>
  </si>
  <si>
    <t>代表</t>
    <rPh sb="0" eb="2">
      <t>ダイヒョウ</t>
    </rPh>
    <phoneticPr fontId="1"/>
  </si>
  <si>
    <t>副代表</t>
    <rPh sb="0" eb="3">
      <t>フクダイヒョウ</t>
    </rPh>
    <phoneticPr fontId="1"/>
  </si>
  <si>
    <t>　見積入札（比較）条件
１．見積額の最低者を落札者とする。
２．請負支払方法
　検査合格後、支払請求の日から４０日以内とする。ただし、請負年度の３月３１日までとする。
３．工事の写真、出来形図面、品質管理資料等関係書類は早めに提出すること。
４．写真の提出
　提出部数は、工程写真１部、着工前・完了写真１部とし、総てカラー写真とする。
５．工事請負契約は、工事請負契約約款に準ずる。
６．工事施工については、設計書及び仕様書に基づき実施する。
７．検査において、手直しの必要が生じた場合には速やかに手直しすること。
８．その他
　その他については、その都度協議するものとする。</t>
    <rPh sb="1" eb="3">
      <t>ミツモリ</t>
    </rPh>
    <rPh sb="3" eb="5">
      <t>ニュウサツ</t>
    </rPh>
    <rPh sb="6" eb="8">
      <t>ヒカク</t>
    </rPh>
    <rPh sb="9" eb="11">
      <t>ジョウケン</t>
    </rPh>
    <rPh sb="14" eb="17">
      <t>ミツモリガク</t>
    </rPh>
    <rPh sb="18" eb="20">
      <t>サイテイ</t>
    </rPh>
    <rPh sb="20" eb="21">
      <t>シャ</t>
    </rPh>
    <rPh sb="22" eb="25">
      <t>ラクサツシャ</t>
    </rPh>
    <rPh sb="32" eb="34">
      <t>ウケオイ</t>
    </rPh>
    <rPh sb="34" eb="36">
      <t>シハライ</t>
    </rPh>
    <rPh sb="36" eb="38">
      <t>ホウホウ</t>
    </rPh>
    <rPh sb="40" eb="45">
      <t>ケンサゴウカクゴ</t>
    </rPh>
    <rPh sb="46" eb="48">
      <t>シハライ</t>
    </rPh>
    <rPh sb="48" eb="50">
      <t>セイキュウ</t>
    </rPh>
    <rPh sb="51" eb="52">
      <t>ヒ</t>
    </rPh>
    <rPh sb="56" eb="57">
      <t>ニチ</t>
    </rPh>
    <rPh sb="57" eb="59">
      <t>イナイ</t>
    </rPh>
    <rPh sb="67" eb="69">
      <t>ウケオイ</t>
    </rPh>
    <rPh sb="69" eb="71">
      <t>ネンド</t>
    </rPh>
    <rPh sb="73" eb="74">
      <t>ガツ</t>
    </rPh>
    <rPh sb="76" eb="77">
      <t>ニチ</t>
    </rPh>
    <rPh sb="86" eb="88">
      <t>コウジ</t>
    </rPh>
    <rPh sb="89" eb="91">
      <t>シャシン</t>
    </rPh>
    <rPh sb="92" eb="97">
      <t>デキガタズメン</t>
    </rPh>
    <rPh sb="98" eb="100">
      <t>ヒンシツ</t>
    </rPh>
    <rPh sb="100" eb="102">
      <t>カンリ</t>
    </rPh>
    <rPh sb="102" eb="104">
      <t>シリョウ</t>
    </rPh>
    <rPh sb="104" eb="105">
      <t>トウ</t>
    </rPh>
    <rPh sb="105" eb="109">
      <t>カンケイショルイ</t>
    </rPh>
    <rPh sb="110" eb="111">
      <t>ハヤ</t>
    </rPh>
    <rPh sb="113" eb="115">
      <t>テイシュツ</t>
    </rPh>
    <rPh sb="123" eb="125">
      <t>シャシン</t>
    </rPh>
    <rPh sb="126" eb="128">
      <t>テイシュツ</t>
    </rPh>
    <rPh sb="130" eb="134">
      <t>テイシュツブスウ</t>
    </rPh>
    <rPh sb="138" eb="140">
      <t>シャシン</t>
    </rPh>
    <rPh sb="141" eb="142">
      <t>ブ</t>
    </rPh>
    <rPh sb="143" eb="146">
      <t>チャッコウマエ</t>
    </rPh>
    <rPh sb="147" eb="149">
      <t>カンリョウ</t>
    </rPh>
    <rPh sb="149" eb="151">
      <t>シャシン</t>
    </rPh>
    <rPh sb="152" eb="153">
      <t>ブ</t>
    </rPh>
    <rPh sb="156" eb="157">
      <t>スベ</t>
    </rPh>
    <rPh sb="161" eb="163">
      <t>シャシン</t>
    </rPh>
    <rPh sb="170" eb="172">
      <t>コウジ</t>
    </rPh>
    <rPh sb="172" eb="174">
      <t>ウケオイ</t>
    </rPh>
    <rPh sb="174" eb="176">
      <t>ケイヤク</t>
    </rPh>
    <rPh sb="178" eb="180">
      <t>コウジ</t>
    </rPh>
    <rPh sb="180" eb="186">
      <t>ウケオイケイヤクヤッカン</t>
    </rPh>
    <rPh sb="187" eb="188">
      <t>ジュン</t>
    </rPh>
    <rPh sb="194" eb="198">
      <t>コウジセコウ</t>
    </rPh>
    <rPh sb="204" eb="207">
      <t>セッケイショ</t>
    </rPh>
    <rPh sb="207" eb="208">
      <t>オヨ</t>
    </rPh>
    <rPh sb="209" eb="212">
      <t>シヨウショ</t>
    </rPh>
    <rPh sb="213" eb="214">
      <t>モト</t>
    </rPh>
    <rPh sb="216" eb="218">
      <t>ジッシ</t>
    </rPh>
    <rPh sb="224" eb="226">
      <t>ケンサ</t>
    </rPh>
    <rPh sb="231" eb="233">
      <t>テナオ</t>
    </rPh>
    <rPh sb="235" eb="237">
      <t>ヒツヨウ</t>
    </rPh>
    <rPh sb="238" eb="239">
      <t>ショウ</t>
    </rPh>
    <rPh sb="241" eb="243">
      <t>バアイ</t>
    </rPh>
    <rPh sb="245" eb="246">
      <t>スミ</t>
    </rPh>
    <rPh sb="249" eb="251">
      <t>テナオ</t>
    </rPh>
    <rPh sb="262" eb="263">
      <t>タ</t>
    </rPh>
    <rPh sb="267" eb="268">
      <t>タ</t>
    </rPh>
    <rPh sb="276" eb="278">
      <t>ツド</t>
    </rPh>
    <rPh sb="278" eb="280">
      <t>キョウギ</t>
    </rPh>
    <phoneticPr fontId="1"/>
  </si>
  <si>
    <t>　見積入札（比較）条件
１．見積額の最低者を落札者とする。
２．請負支払方法
　検査合格後、支払請求の日から４０日以内とする。ただし、請負年度の３月３１日までとする。
３．工事の写真、出来形図面、品質管理資料等関係書類は早めに提出すること。
４．写真の提出
　提出部数は、工程写真１部、着工前・完了写真１部とし、総てカラー写真とする。
５．工事請負契約は、工事請負契約約款に準ずる。
６．工事施工については、設計書及び仕様書に基づき実施する。
７．検査において、手直しの必要が生じた場合には速やかに手直しすること。
８．その他
　その他については、その都度協議するものとする。</t>
    <rPh sb="6" eb="8">
      <t>ヒカク</t>
    </rPh>
    <rPh sb="14" eb="17">
      <t>ミツモリガク</t>
    </rPh>
    <phoneticPr fontId="1"/>
  </si>
  <si>
    <t>株式会社　越智工務店</t>
    <rPh sb="0" eb="2">
      <t>カブシキ</t>
    </rPh>
    <rPh sb="2" eb="4">
      <t>カイシャ</t>
    </rPh>
    <rPh sb="5" eb="7">
      <t>オチ</t>
    </rPh>
    <rPh sb="7" eb="10">
      <t>コウムテン</t>
    </rPh>
    <phoneticPr fontId="1"/>
  </si>
  <si>
    <t>株式会社　青木建設</t>
    <rPh sb="0" eb="4">
      <t>カブシキカイシャ</t>
    </rPh>
    <rPh sb="5" eb="7">
      <t>アオキ</t>
    </rPh>
    <rPh sb="7" eb="9">
      <t>ケンセツ</t>
    </rPh>
    <phoneticPr fontId="1"/>
  </si>
  <si>
    <t>旭永建設　有限会社</t>
    <rPh sb="0" eb="4">
      <t>キョクエイケンセツ</t>
    </rPh>
    <rPh sb="5" eb="9">
      <t>ユウゲンカイシャ</t>
    </rPh>
    <phoneticPr fontId="1"/>
  </si>
  <si>
    <t>有限会社　三納建設</t>
    <rPh sb="0" eb="4">
      <t>ユウゲンカイシャ</t>
    </rPh>
    <rPh sb="5" eb="9">
      <t>ミノウケンセツ</t>
    </rPh>
    <phoneticPr fontId="1"/>
  </si>
  <si>
    <t>株式会社　久光園</t>
    <rPh sb="0" eb="4">
      <t>カブシキカイシャ</t>
    </rPh>
    <rPh sb="5" eb="8">
      <t>ヒサミツエン</t>
    </rPh>
    <phoneticPr fontId="1"/>
  </si>
  <si>
    <t>有限会社　江本土木</t>
    <rPh sb="0" eb="4">
      <t>ユウゲンカイシャ</t>
    </rPh>
    <rPh sb="5" eb="9">
      <t>エモトドボク</t>
    </rPh>
    <phoneticPr fontId="1"/>
  </si>
  <si>
    <t>南州建設　株式会社</t>
    <rPh sb="0" eb="2">
      <t>ナンシュウ</t>
    </rPh>
    <rPh sb="2" eb="4">
      <t>ケンセツ</t>
    </rPh>
    <rPh sb="5" eb="9">
      <t>カブシキカイシャ</t>
    </rPh>
    <phoneticPr fontId="1"/>
  </si>
  <si>
    <t>脇谷産業　株式会社</t>
    <rPh sb="0" eb="2">
      <t>ワキタニ</t>
    </rPh>
    <rPh sb="2" eb="4">
      <t>サンギョウ</t>
    </rPh>
    <rPh sb="5" eb="9">
      <t>カブシキガイシャ</t>
    </rPh>
    <phoneticPr fontId="1"/>
  </si>
  <si>
    <t>有限会社　税田建設</t>
    <rPh sb="0" eb="4">
      <t>ユウゲンカイシャ</t>
    </rPh>
    <rPh sb="5" eb="9">
      <t>サイタケンセツ</t>
    </rPh>
    <phoneticPr fontId="1"/>
  </si>
  <si>
    <t>株式会社　藤井建設</t>
    <rPh sb="0" eb="4">
      <t>カブシキガイシャ</t>
    </rPh>
    <rPh sb="5" eb="9">
      <t>フジイケンセツ</t>
    </rPh>
    <phoneticPr fontId="1"/>
  </si>
  <si>
    <t>児湯郡新富町富田西二丁目31番地</t>
    <rPh sb="6" eb="9">
      <t>トンダニシ</t>
    </rPh>
    <phoneticPr fontId="1"/>
  </si>
  <si>
    <t>西都市大字妻1090番地7</t>
    <rPh sb="0" eb="3">
      <t>サイトシ</t>
    </rPh>
    <rPh sb="3" eb="5">
      <t>オオアザ</t>
    </rPh>
    <rPh sb="5" eb="6">
      <t>ツマ</t>
    </rPh>
    <rPh sb="10" eb="12">
      <t>バンチ</t>
    </rPh>
    <phoneticPr fontId="1"/>
  </si>
  <si>
    <t>児湯郡新富町大字新田1090番地7</t>
    <phoneticPr fontId="1"/>
  </si>
  <si>
    <t>宮崎市佐土原町下田島208番地1</t>
    <rPh sb="0" eb="3">
      <t>ミヤザキシ</t>
    </rPh>
    <rPh sb="3" eb="7">
      <t>サドワラチョウ</t>
    </rPh>
    <rPh sb="7" eb="10">
      <t>シモタジマ</t>
    </rPh>
    <rPh sb="13" eb="15">
      <t>バンチ</t>
    </rPh>
    <phoneticPr fontId="1"/>
  </si>
  <si>
    <t>児湯郡新富町大字下富田131番地24</t>
    <rPh sb="8" eb="11">
      <t>シモトンダ</t>
    </rPh>
    <rPh sb="14" eb="16">
      <t>バンチ</t>
    </rPh>
    <phoneticPr fontId="1"/>
  </si>
  <si>
    <t>宮崎市中村東二丁目8番21号</t>
    <rPh sb="0" eb="3">
      <t>ミヤザキシ</t>
    </rPh>
    <rPh sb="3" eb="5">
      <t>ナカムラ</t>
    </rPh>
    <rPh sb="5" eb="6">
      <t>ヒガシ</t>
    </rPh>
    <rPh sb="6" eb="9">
      <t>2チョウメ</t>
    </rPh>
    <rPh sb="10" eb="11">
      <t>バン</t>
    </rPh>
    <rPh sb="13" eb="14">
      <t>ゴウ</t>
    </rPh>
    <phoneticPr fontId="1"/>
  </si>
  <si>
    <t>児湯郡新富町大字新田</t>
    <rPh sb="8" eb="10">
      <t>ニュウタ</t>
    </rPh>
    <phoneticPr fontId="1"/>
  </si>
  <si>
    <t>児湯郡新富町富田西三丁目25番地</t>
    <rPh sb="6" eb="9">
      <t>トンダニシ</t>
    </rPh>
    <phoneticPr fontId="1"/>
  </si>
  <si>
    <t>宮崎市佐土原町下田島6856番地1</t>
    <rPh sb="0" eb="3">
      <t>ミヤザキシ</t>
    </rPh>
    <rPh sb="3" eb="7">
      <t>サドワラチョウ</t>
    </rPh>
    <rPh sb="7" eb="10">
      <t>シモタジマ</t>
    </rPh>
    <rPh sb="14" eb="16">
      <t>バンチ</t>
    </rPh>
    <phoneticPr fontId="1"/>
  </si>
  <si>
    <t>児湯郡新富町富田西三丁目39番地1</t>
    <rPh sb="6" eb="9">
      <t>トンダニシ</t>
    </rPh>
    <rPh sb="9" eb="12">
      <t>3チョウメ</t>
    </rPh>
    <rPh sb="14" eb="16">
      <t>バンチ</t>
    </rPh>
    <phoneticPr fontId="1"/>
  </si>
  <si>
    <t>児湯郡新富町大字三納代2855番地</t>
    <rPh sb="8" eb="11">
      <t>ミナシロ</t>
    </rPh>
    <phoneticPr fontId="1"/>
  </si>
  <si>
    <t>西都市大字右松1979番地</t>
    <rPh sb="0" eb="3">
      <t>サイトシ</t>
    </rPh>
    <rPh sb="3" eb="5">
      <t>オオアザ</t>
    </rPh>
    <rPh sb="5" eb="7">
      <t>ミギマツ</t>
    </rPh>
    <rPh sb="11" eb="13">
      <t>バンチ</t>
    </rPh>
    <phoneticPr fontId="1"/>
  </si>
  <si>
    <t>児湯郡新富町大字新田14196番地3</t>
    <rPh sb="8" eb="10">
      <t>ニュウタ</t>
    </rPh>
    <phoneticPr fontId="1"/>
  </si>
  <si>
    <t>株式会社　○○建設</t>
    <rPh sb="0" eb="4">
      <t>カブシキカイシャ</t>
    </rPh>
    <rPh sb="7" eb="9">
      <t>ケンセツ</t>
    </rPh>
    <phoneticPr fontId="1"/>
  </si>
  <si>
    <t>　土水路からコンクリートへの更新</t>
    <rPh sb="1" eb="4">
      <t>ドスイロ</t>
    </rPh>
    <rPh sb="14" eb="16">
      <t>コウシン</t>
    </rPh>
    <phoneticPr fontId="1"/>
  </si>
  <si>
    <t>（記入例）</t>
    <rPh sb="1" eb="4">
      <t>キニュウレイ</t>
    </rPh>
    <phoneticPr fontId="1"/>
  </si>
  <si>
    <t>※各組織に応じて、内容を変更してください。</t>
    <rPh sb="1" eb="2">
      <t>カク</t>
    </rPh>
    <rPh sb="2" eb="4">
      <t>ソシキ</t>
    </rPh>
    <rPh sb="5" eb="6">
      <t>オウ</t>
    </rPh>
    <rPh sb="9" eb="11">
      <t>ナイヨウ</t>
    </rPh>
    <rPh sb="12" eb="14">
      <t>ヘンコウ</t>
    </rPh>
    <phoneticPr fontId="1"/>
  </si>
  <si>
    <t>児湯郡○○○○</t>
    <rPh sb="0" eb="3">
      <t>コユグン</t>
    </rPh>
    <phoneticPr fontId="1"/>
  </si>
  <si>
    <t>入札</t>
  </si>
  <si>
    <t>（例）
　このことについて、別紙のとおり契約を締結してよろしいかお伺いします。
　　　　　　　　　　　　　　　　　　　　記
【請負者】　　宮崎県児湯郡新富町大字新田123456番地
　　　　　　　株式会社　○○建設　　代表取締役　新富　一二三
【契約金額】　１，１００，０００円（内消費税　１１０，０００円）　
【契約工期】　令和７年○月○日～令和８年○月○日</t>
    <rPh sb="1" eb="2">
      <t>レイ</t>
    </rPh>
    <rPh sb="14" eb="16">
      <t>ベッシ</t>
    </rPh>
    <rPh sb="20" eb="22">
      <t>ケイヤク</t>
    </rPh>
    <rPh sb="23" eb="25">
      <t>テイケツ</t>
    </rPh>
    <rPh sb="33" eb="34">
      <t>ウカガ</t>
    </rPh>
    <rPh sb="61" eb="62">
      <t>キ</t>
    </rPh>
    <rPh sb="65" eb="68">
      <t>ウケオイシャ</t>
    </rPh>
    <rPh sb="71" eb="84">
      <t>ミヤザキケンコユグンシントミチョウオオアザニュウタ</t>
    </rPh>
    <rPh sb="90" eb="92">
      <t>バンチ</t>
    </rPh>
    <rPh sb="100" eb="104">
      <t>カブシキカイシャ</t>
    </rPh>
    <rPh sb="105" eb="109">
      <t>マルマルケンセツ</t>
    </rPh>
    <rPh sb="111" eb="116">
      <t>ダイヒョウトリシマリヤク</t>
    </rPh>
    <rPh sb="117" eb="119">
      <t>シントミ</t>
    </rPh>
    <rPh sb="120" eb="123">
      <t>ヒフミ</t>
    </rPh>
    <rPh sb="125" eb="129">
      <t>ケイヤクキンガク</t>
    </rPh>
    <rPh sb="140" eb="141">
      <t>エン</t>
    </rPh>
    <rPh sb="142" eb="143">
      <t>ウチ</t>
    </rPh>
    <rPh sb="143" eb="146">
      <t>ショウヒゼイ</t>
    </rPh>
    <rPh sb="154" eb="155">
      <t>エン</t>
    </rPh>
    <rPh sb="159" eb="161">
      <t>ケイヤク</t>
    </rPh>
    <rPh sb="161" eb="163">
      <t>コウキ</t>
    </rPh>
    <rPh sb="165" eb="167">
      <t>レイワ</t>
    </rPh>
    <rPh sb="168" eb="169">
      <t>ネン</t>
    </rPh>
    <rPh sb="170" eb="171">
      <t>ガツ</t>
    </rPh>
    <rPh sb="172" eb="173">
      <t>ニチ</t>
    </rPh>
    <rPh sb="174" eb="176">
      <t>レイワ</t>
    </rPh>
    <rPh sb="177" eb="178">
      <t>ネン</t>
    </rPh>
    <rPh sb="179" eb="180">
      <t>ガツ</t>
    </rPh>
    <rPh sb="181" eb="182">
      <t>ニチ</t>
    </rPh>
    <phoneticPr fontId="1"/>
  </si>
  <si>
    <t>児湯郡新富町大字日置743番地1</t>
    <rPh sb="8" eb="10">
      <t>ヒオキ</t>
    </rPh>
    <phoneticPr fontId="1"/>
  </si>
  <si>
    <t>児湯郡新富町大字新田13499番地2</t>
    <rPh sb="8" eb="10">
      <t>ニュウタ</t>
    </rPh>
    <rPh sb="15" eb="17">
      <t>バンチ</t>
    </rPh>
    <phoneticPr fontId="1"/>
  </si>
  <si>
    <t>児湯郡新富町大字上富田4889番地2</t>
    <rPh sb="8" eb="9">
      <t>カミ</t>
    </rPh>
    <phoneticPr fontId="1"/>
  </si>
  <si>
    <t>（例）新富町の○クラス指名推薦参加資格登録者のうち、町内に本店又は支店のある建設業者とする。
（例）新富町内に本店又は支店のある建設業者のうち、活動組織の活動区域から近隣の３業者との見積比較とする。</t>
    <rPh sb="1" eb="2">
      <t>レイ</t>
    </rPh>
    <rPh sb="3" eb="6">
      <t>シントミチョウ</t>
    </rPh>
    <rPh sb="11" eb="13">
      <t>シメイ</t>
    </rPh>
    <rPh sb="13" eb="15">
      <t>スイセン</t>
    </rPh>
    <rPh sb="15" eb="17">
      <t>サンカ</t>
    </rPh>
    <rPh sb="17" eb="19">
      <t>シカク</t>
    </rPh>
    <rPh sb="19" eb="22">
      <t>トウロクシャ</t>
    </rPh>
    <rPh sb="26" eb="28">
      <t>チョウナイ</t>
    </rPh>
    <rPh sb="29" eb="31">
      <t>ホンテン</t>
    </rPh>
    <rPh sb="31" eb="32">
      <t>マタ</t>
    </rPh>
    <rPh sb="33" eb="35">
      <t>シテン</t>
    </rPh>
    <rPh sb="38" eb="40">
      <t>ケンセツ</t>
    </rPh>
    <rPh sb="40" eb="42">
      <t>ギョウシャ</t>
    </rPh>
    <rPh sb="48" eb="49">
      <t>レイ</t>
    </rPh>
    <rPh sb="50" eb="53">
      <t>シントミチョウ</t>
    </rPh>
    <rPh sb="53" eb="54">
      <t>ナイ</t>
    </rPh>
    <rPh sb="55" eb="57">
      <t>ホンテン</t>
    </rPh>
    <rPh sb="57" eb="58">
      <t>マタ</t>
    </rPh>
    <rPh sb="59" eb="61">
      <t>シテン</t>
    </rPh>
    <rPh sb="64" eb="66">
      <t>ケンセツ</t>
    </rPh>
    <rPh sb="66" eb="68">
      <t>ギョウシャ</t>
    </rPh>
    <rPh sb="72" eb="76">
      <t>カツドウソシキ</t>
    </rPh>
    <rPh sb="77" eb="81">
      <t>カツドウクイキ</t>
    </rPh>
    <rPh sb="83" eb="85">
      <t>キンリン</t>
    </rPh>
    <rPh sb="87" eb="89">
      <t>ギョウシャ</t>
    </rPh>
    <rPh sb="91" eb="93">
      <t>ミツモリ</t>
    </rPh>
    <rPh sb="93" eb="95">
      <t>ヒカク</t>
    </rPh>
    <phoneticPr fontId="1"/>
  </si>
  <si>
    <t>　１.ＵＦ－３００新設　　Ｌ＝35ｍ</t>
    <rPh sb="9" eb="11">
      <t>シンセツ</t>
    </rPh>
    <phoneticPr fontId="1"/>
  </si>
  <si>
    <t>　コンクリート水路の再布設</t>
    <rPh sb="7" eb="9">
      <t>スイロ</t>
    </rPh>
    <rPh sb="10" eb="13">
      <t>サイフセツ</t>
    </rPh>
    <phoneticPr fontId="1"/>
  </si>
  <si>
    <t>　２.ＵＦ－３００再布設　Ｌ＝20ｍ</t>
    <rPh sb="9" eb="12">
      <t>サイフセツ</t>
    </rPh>
    <phoneticPr fontId="1"/>
  </si>
  <si>
    <t>新富町大字○○</t>
    <rPh sb="0" eb="3">
      <t>シントミチョウ</t>
    </rPh>
    <rPh sb="3" eb="5">
      <t>オオアザ</t>
    </rPh>
    <phoneticPr fontId="1"/>
  </si>
  <si>
    <t>○○○○水路整備工事</t>
    <rPh sb="4" eb="8">
      <t>スイロセイビ</t>
    </rPh>
    <rPh sb="8" eb="10">
      <t>コウジ</t>
    </rPh>
    <phoneticPr fontId="1"/>
  </si>
  <si>
    <t>書記</t>
    <rPh sb="0" eb="2">
      <t>ショキ</t>
    </rPh>
    <phoneticPr fontId="1"/>
  </si>
  <si>
    <t>会計</t>
    <rPh sb="0" eb="2">
      <t>カイケイ</t>
    </rPh>
    <phoneticPr fontId="1"/>
  </si>
  <si>
    <t>役員</t>
    <rPh sb="0" eb="2">
      <t>ヤクイン</t>
    </rPh>
    <phoneticPr fontId="1"/>
  </si>
  <si>
    <t>○○活動組織</t>
    <rPh sb="2" eb="6">
      <t>カツドウソシキ</t>
    </rPh>
    <phoneticPr fontId="1"/>
  </si>
  <si>
    <t>新富　次郎</t>
    <rPh sb="0" eb="2">
      <t>シントミ</t>
    </rPh>
    <rPh sb="3" eb="5">
      <t>ジロウ</t>
    </rPh>
    <phoneticPr fontId="1"/>
  </si>
  <si>
    <t>新田　三郎</t>
    <rPh sb="0" eb="2">
      <t>ニュウタ</t>
    </rPh>
    <rPh sb="3" eb="5">
      <t>サブロウ</t>
    </rPh>
    <phoneticPr fontId="1"/>
  </si>
  <si>
    <t>○○○○</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</si>
</sst>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e&quot;年&quot;m&quot;月&quot;d&quot;日&quot;;@" x16r2:formatCode16="[$-ja-JP-x-gannen]ggge&quot;年&quot;m&quot;月&quot;d&quot;日&quot;;@"/>
    <numFmt numFmtId="177" formatCode="&quot;令和&quot;#&quot;年度&quot;"/>
    <numFmt numFmtId="178" formatCode="@\ \ &quot;地内&quot;"/>
    <numFmt numFmtId="179" formatCode="#,##0&quot;　円&quot;"/>
    <numFmt numFmtId="180" formatCode="h&quot;時&quot;mm&quot;分&quot;;@"/>
    <numFmt numFmtId="181" formatCode="[$-411]ggge&quot;年&quot;m&quot;月&quot;d&quot;日&quot;;@"/>
    <numFmt numFmtId="182" formatCode="&quot;入札金額に入札金額の100分の&quot;@&quot;に相当する額を加算した金額が&quot;"/>
    <numFmt numFmtId="183" formatCode="#,##0.000;[Red]\-#,##0.000"/>
    <numFmt numFmtId="184" formatCode="[DBNum3][$-411]0"/>
    <numFmt numFmtId="185" formatCode="\(@\)"/>
  </numFmts>
  <fonts count="28">
    <font>
      <sz val="11"/>
      <color theme="1"/>
      <name val="游ゴシック"/>
      <family val="2"/>
      <charset val="128"/>
      <scheme val="minor"/>
    </font>
    <font>
      <sz val="6"/>
      <name val="游ゴシック"/>
      <family val="2"/>
      <charset val="128"/>
      <scheme val="minor"/>
    </font>
    <font>
      <sz val="9"/>
      <color indexed="81"/>
      <name val="MS P ゴシック"/>
      <family val="3"/>
      <charset val="128"/>
    </font>
    <font>
      <b/>
      <sz val="9"/>
      <color indexed="81"/>
      <name val="MS P ゴシック"/>
      <family val="3"/>
      <charset val="128"/>
    </font>
    <font>
      <sz val="8"/>
      <color indexed="81"/>
      <name val="MS P ゴシック"/>
      <family val="3"/>
      <charset val="128"/>
    </font>
    <font>
      <sz val="11"/>
      <color theme="1"/>
      <name val="游明朝"/>
      <family val="1"/>
      <charset val="128"/>
    </font>
    <font>
      <sz val="10.5"/>
      <color theme="1"/>
      <name val="游明朝"/>
      <family val="1"/>
      <charset val="128"/>
    </font>
    <font>
      <sz val="18"/>
      <color theme="1"/>
      <name val="游明朝"/>
      <family val="1"/>
      <charset val="128"/>
    </font>
    <font>
      <sz val="14"/>
      <color theme="1"/>
      <name val="游明朝"/>
      <family val="1"/>
      <charset val="128"/>
    </font>
    <font>
      <sz val="11"/>
      <color theme="0"/>
      <name val="游明朝"/>
      <family val="1"/>
      <charset val="128"/>
    </font>
    <font>
      <sz val="16"/>
      <color theme="1"/>
      <name val="游明朝"/>
      <family val="1"/>
      <charset val="128"/>
    </font>
    <font>
      <sz val="11"/>
      <color theme="1"/>
      <name val="游ゴシック"/>
      <family val="2"/>
      <charset val="128"/>
      <scheme val="minor"/>
    </font>
    <font>
      <sz val="20"/>
      <color theme="1"/>
      <name val="游明朝"/>
      <family val="1"/>
      <charset val="128"/>
    </font>
    <font>
      <sz val="9"/>
      <color theme="1"/>
      <name val="游ゴシック"/>
      <family val="2"/>
      <charset val="128"/>
      <scheme val="minor"/>
    </font>
    <font>
      <sz val="12"/>
      <color theme="1"/>
      <name val="游明朝"/>
      <family val="1"/>
      <charset val="128"/>
    </font>
    <font>
      <sz val="11"/>
      <name val="ＭＳ Ｐゴシック"/>
      <family val="3"/>
      <charset val="128"/>
    </font>
    <font>
      <sz val="6"/>
      <name val="ＭＳ Ｐゴシック"/>
      <family val="3"/>
      <charset val="128"/>
    </font>
    <font>
      <sz val="12"/>
      <name val="ＭＳ Ｐゴシック"/>
      <family val="3"/>
      <charset val="128"/>
    </font>
    <font>
      <b/>
      <sz val="18"/>
      <name val="ＭＳ Ｐゴシック"/>
      <family val="3"/>
      <charset val="128"/>
    </font>
    <font>
      <sz val="16"/>
      <name val="ＭＳ Ｐゴシック"/>
      <family val="3"/>
      <charset val="128"/>
    </font>
    <font>
      <sz val="11"/>
      <color theme="1"/>
      <name val="游ゴシック"/>
      <family val="3"/>
      <charset val="128"/>
      <scheme val="minor"/>
    </font>
    <font>
      <sz val="16"/>
      <color theme="1"/>
      <name val="游ゴシック"/>
      <family val="3"/>
      <charset val="128"/>
      <scheme val="minor"/>
    </font>
    <font>
      <sz val="11"/>
      <name val="游明朝"/>
      <family val="1"/>
      <charset val="128"/>
    </font>
    <font>
      <sz val="18"/>
      <name val="游明朝"/>
      <family val="1"/>
      <charset val="128"/>
    </font>
    <font>
      <sz val="12"/>
      <name val="游明朝"/>
      <family val="1"/>
      <charset val="128"/>
    </font>
    <font>
      <sz val="16"/>
      <name val="游明朝"/>
      <family val="1"/>
      <charset val="128"/>
    </font>
    <font>
      <sz val="14"/>
      <name val="游明朝"/>
      <family val="1"/>
      <charset val="128"/>
    </font>
    <font>
      <sz val="11"/>
      <name val="游ゴシック"/>
      <family val="2"/>
      <charset val="128"/>
      <scheme val="minor"/>
    </font>
  </fonts>
  <fills count="4">
    <fill>
      <patternFill patternType="none"/>
    </fill>
    <fill>
      <patternFill patternType="gray125"/>
    </fill>
    <fill>
      <patternFill patternType="solid">
        <fgColor rgb="FFFFFFCC"/>
        <bgColor indexed="64"/>
      </patternFill>
    </fill>
    <fill>
      <patternFill patternType="solid">
        <fgColor rgb="FFFFFFE7"/>
        <bgColor indexed="64"/>
      </patternFill>
    </fill>
  </fills>
  <borders count="7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style="thin">
        <color indexed="64"/>
      </left>
      <right/>
      <top style="thin">
        <color theme="2" tint="-0.249977111117893"/>
      </top>
      <bottom/>
      <diagonal/>
    </border>
    <border>
      <left/>
      <right/>
      <top style="thin">
        <color theme="2" tint="-0.249977111117893"/>
      </top>
      <bottom/>
      <diagonal/>
    </border>
    <border>
      <left/>
      <right style="thin">
        <color indexed="64"/>
      </right>
      <top style="thin">
        <color theme="2" tint="-0.249977111117893"/>
      </top>
      <bottom/>
      <diagonal/>
    </border>
    <border>
      <left style="thin">
        <color theme="2" tint="-0.249977111117893"/>
      </left>
      <right/>
      <top style="thin">
        <color theme="2" tint="-0.249977111117893"/>
      </top>
      <bottom/>
      <diagonal/>
    </border>
    <border>
      <left style="thin">
        <color theme="2" tint="-0.249977111117893"/>
      </left>
      <right/>
      <top/>
      <bottom/>
      <diagonal/>
    </border>
    <border>
      <left style="thin">
        <color theme="2" tint="-0.249977111117893"/>
      </left>
      <right style="thin">
        <color indexed="64"/>
      </right>
      <top style="thin">
        <color theme="2" tint="-0.249977111117893"/>
      </top>
      <bottom style="thin">
        <color theme="2" tint="-0.249977111117893"/>
      </bottom>
      <diagonal/>
    </border>
    <border>
      <left style="thin">
        <color theme="2" tint="-0.249977111117893"/>
      </left>
      <right/>
      <top/>
      <bottom style="thin">
        <color theme="2" tint="-0.249977111117893"/>
      </bottom>
      <diagonal/>
    </border>
    <border>
      <left/>
      <right/>
      <top/>
      <bottom style="thin">
        <color theme="2" tint="-0.249977111117893"/>
      </bottom>
      <diagonal/>
    </border>
    <border>
      <left/>
      <right style="thin">
        <color indexed="64"/>
      </right>
      <top/>
      <bottom style="thin">
        <color theme="2" tint="-0.249977111117893"/>
      </bottom>
      <diagonal/>
    </border>
    <border>
      <left style="thin">
        <color indexed="64"/>
      </left>
      <right/>
      <top style="thin">
        <color theme="2" tint="-0.249977111117893"/>
      </top>
      <bottom style="thin">
        <color indexed="64"/>
      </bottom>
      <diagonal/>
    </border>
    <border>
      <left/>
      <right/>
      <top style="thin">
        <color theme="2" tint="-0.249977111117893"/>
      </top>
      <bottom style="thin">
        <color indexed="64"/>
      </bottom>
      <diagonal/>
    </border>
    <border>
      <left/>
      <right style="thin">
        <color indexed="64"/>
      </right>
      <top style="thin">
        <color theme="2" tint="-0.249977111117893"/>
      </top>
      <bottom style="thin">
        <color indexed="64"/>
      </bottom>
      <diagonal/>
    </border>
    <border>
      <left style="thin">
        <color theme="2" tint="-0.249977111117893"/>
      </left>
      <right/>
      <top style="thin">
        <color theme="2" tint="-0.249977111117893"/>
      </top>
      <bottom style="thin">
        <color theme="2" tint="-0.249977111117893"/>
      </bottom>
      <diagonal/>
    </border>
    <border>
      <left/>
      <right/>
      <top style="thin">
        <color theme="2" tint="-0.249977111117893"/>
      </top>
      <bottom style="thin">
        <color theme="2" tint="-0.249977111117893"/>
      </bottom>
      <diagonal/>
    </border>
    <border>
      <left/>
      <right style="thin">
        <color indexed="64"/>
      </right>
      <top style="thin">
        <color theme="2" tint="-0.249977111117893"/>
      </top>
      <bottom style="thin">
        <color theme="2" tint="-0.249977111117893"/>
      </bottom>
      <diagonal/>
    </border>
    <border>
      <left style="thin">
        <color theme="2" tint="-0.249977111117893"/>
      </left>
      <right/>
      <top style="thin">
        <color theme="2" tint="-0.249977111117893"/>
      </top>
      <bottom style="thin">
        <color indexed="64"/>
      </bottom>
      <diagonal/>
    </border>
    <border>
      <left style="thin">
        <color indexed="64"/>
      </left>
      <right style="thin">
        <color indexed="64"/>
      </right>
      <top style="thin">
        <color theme="2" tint="-0.249977111117893"/>
      </top>
      <bottom/>
      <diagonal/>
    </border>
    <border>
      <left style="thin">
        <color theme="2" tint="-0.249977111117893"/>
      </left>
      <right style="thin">
        <color indexed="64"/>
      </right>
      <top style="thin">
        <color theme="2" tint="-0.249977111117893"/>
      </top>
      <bottom/>
      <diagonal/>
    </border>
    <border>
      <left/>
      <right style="thin">
        <color theme="2" tint="-0.249977111117893"/>
      </right>
      <top/>
      <bottom style="thin">
        <color theme="2" tint="-0.249977111117893"/>
      </bottom>
      <diagonal/>
    </border>
    <border>
      <left/>
      <right style="thin">
        <color theme="2" tint="-0.249977111117893"/>
      </right>
      <top style="thin">
        <color theme="2" tint="-0.249977111117893"/>
      </top>
      <bottom style="thin">
        <color indexed="64"/>
      </bottom>
      <diagonal/>
    </border>
    <border>
      <left/>
      <right style="thin">
        <color theme="2" tint="-0.249977111117893"/>
      </right>
      <top style="thin">
        <color theme="2" tint="-0.249977111117893"/>
      </top>
      <bottom/>
      <diagonal/>
    </border>
    <border>
      <left style="thin">
        <color indexed="64"/>
      </left>
      <right style="thin">
        <color theme="2" tint="-0.249977111117893"/>
      </right>
      <top style="thin">
        <color theme="2" tint="-0.249977111117893"/>
      </top>
      <bottom/>
      <diagonal/>
    </border>
    <border>
      <left style="thin">
        <color indexed="64"/>
      </left>
      <right style="thin">
        <color indexed="64"/>
      </right>
      <top/>
      <bottom/>
      <diagonal/>
    </border>
    <border>
      <left style="thin">
        <color theme="2" tint="-0.249977111117893"/>
      </left>
      <right style="thin">
        <color theme="2" tint="-0.249977111117893"/>
      </right>
      <top style="thin">
        <color theme="2" tint="-0.249977111117893"/>
      </top>
      <bottom style="thin">
        <color theme="2" tint="-0.249977111117893"/>
      </bottom>
      <diagonal/>
    </border>
    <border>
      <left style="thin">
        <color indexed="64"/>
      </left>
      <right style="thin">
        <color indexed="64"/>
      </right>
      <top style="thin">
        <color theme="2" tint="-0.249977111117893"/>
      </top>
      <bottom style="thin">
        <color theme="2" tint="-0.249977111117893"/>
      </bottom>
      <diagonal/>
    </border>
    <border>
      <left style="thin">
        <color indexed="64"/>
      </left>
      <right style="thin">
        <color theme="2" tint="-0.249977111117893"/>
      </right>
      <top style="thin">
        <color theme="2" tint="-0.249977111117893"/>
      </top>
      <bottom style="thin">
        <color theme="2" tint="-0.249977111117893"/>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right style="medium">
        <color indexed="64"/>
      </right>
      <top/>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style="hair">
        <color auto="1"/>
      </left>
      <right/>
      <top/>
      <bottom/>
      <diagonal/>
    </border>
    <border>
      <left/>
      <right style="hair">
        <color auto="1"/>
      </right>
      <top/>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
      <left style="hair">
        <color indexed="64"/>
      </left>
      <right/>
      <top style="hair">
        <color indexed="64"/>
      </top>
      <bottom style="hair">
        <color indexed="64"/>
      </bottom>
      <diagonal/>
    </border>
    <border>
      <left/>
      <right/>
      <top style="hair">
        <color auto="1"/>
      </top>
      <bottom style="hair">
        <color auto="1"/>
      </bottom>
      <diagonal/>
    </border>
    <border>
      <left/>
      <right style="hair">
        <color auto="1"/>
      </right>
      <top style="hair">
        <color auto="1"/>
      </top>
      <bottom style="hair">
        <color auto="1"/>
      </bottom>
      <diagonal/>
    </border>
  </borders>
  <cellStyleXfs count="5">
    <xf numFmtId="0" fontId="0" fillId="0" borderId="0">
      <alignment vertical="center"/>
    </xf>
    <xf numFmtId="38" fontId="11" fillId="0" borderId="0" applyFont="0" applyFill="0" applyBorder="0" applyAlignment="0" applyProtection="0">
      <alignment vertical="center"/>
    </xf>
    <xf numFmtId="0" fontId="15" fillId="0" borderId="0"/>
    <xf numFmtId="0" fontId="20" fillId="0" borderId="0">
      <alignment vertical="center"/>
    </xf>
    <xf numFmtId="0" fontId="15" fillId="0" borderId="0">
      <alignment vertical="center"/>
    </xf>
  </cellStyleXfs>
  <cellXfs count="421">
    <xf numFmtId="0" fontId="0" fillId="0" borderId="0" xfId="0">
      <alignment vertical="center"/>
    </xf>
    <xf numFmtId="0" fontId="5" fillId="0" borderId="0" xfId="0" applyFont="1">
      <alignment vertical="center"/>
    </xf>
    <xf numFmtId="0" fontId="5" fillId="0" borderId="5" xfId="0" applyFont="1" applyBorder="1">
      <alignment vertical="center"/>
    </xf>
    <xf numFmtId="0" fontId="5" fillId="0" borderId="8" xfId="0" applyFont="1" applyBorder="1" applyAlignment="1">
      <alignment horizontal="center" vertical="center"/>
    </xf>
    <xf numFmtId="0" fontId="5" fillId="0" borderId="20" xfId="0" applyFont="1" applyBorder="1" applyAlignment="1">
      <alignment horizontal="center" vertical="center"/>
    </xf>
    <xf numFmtId="0" fontId="5" fillId="0" borderId="21" xfId="0" applyFont="1" applyBorder="1">
      <alignment vertical="center"/>
    </xf>
    <xf numFmtId="0" fontId="5" fillId="0" borderId="10" xfId="0" applyFont="1" applyBorder="1" applyAlignment="1">
      <alignment horizontal="right" vertical="center"/>
    </xf>
    <xf numFmtId="0" fontId="5" fillId="0" borderId="8" xfId="0" applyFont="1" applyBorder="1" applyAlignment="1">
      <alignment horizontal="right" vertical="center"/>
    </xf>
    <xf numFmtId="0" fontId="5" fillId="0" borderId="0" xfId="0" applyFont="1" applyAlignment="1">
      <alignment horizontal="distributed" vertical="center" indent="1"/>
    </xf>
    <xf numFmtId="0" fontId="5" fillId="0" borderId="0" xfId="0" applyFont="1" applyAlignment="1">
      <alignment horizontal="center" vertical="center"/>
    </xf>
    <xf numFmtId="0" fontId="5" fillId="0" borderId="0" xfId="0" applyFont="1" applyAlignment="1">
      <alignment horizontal="right" vertical="center"/>
    </xf>
    <xf numFmtId="0" fontId="5" fillId="0" borderId="0" xfId="0" applyFont="1" applyAlignment="1">
      <alignment vertical="center" shrinkToFit="1"/>
    </xf>
    <xf numFmtId="180" fontId="5" fillId="0" borderId="0" xfId="0" applyNumberFormat="1" applyFont="1" applyAlignment="1">
      <alignment vertical="center" shrinkToFit="1"/>
    </xf>
    <xf numFmtId="0" fontId="6" fillId="0" borderId="0" xfId="0" applyFont="1" applyAlignment="1" applyProtection="1">
      <alignment vertical="center" shrinkToFit="1"/>
      <protection locked="0"/>
    </xf>
    <xf numFmtId="0" fontId="5" fillId="0" borderId="0" xfId="0" applyFont="1" applyAlignment="1">
      <alignment vertical="top" wrapText="1"/>
    </xf>
    <xf numFmtId="0" fontId="5" fillId="0" borderId="0" xfId="0" applyFont="1" applyAlignment="1">
      <alignment vertical="top"/>
    </xf>
    <xf numFmtId="0" fontId="9" fillId="0" borderId="0" xfId="0" applyFont="1" applyAlignment="1">
      <alignment vertical="top" wrapText="1"/>
    </xf>
    <xf numFmtId="176" fontId="5" fillId="0" borderId="0" xfId="0" applyNumberFormat="1" applyFont="1" applyAlignment="1">
      <alignment horizontal="distributed" vertical="center" indent="1" shrinkToFit="1"/>
    </xf>
    <xf numFmtId="0" fontId="5" fillId="0" borderId="0" xfId="0" applyFont="1" applyAlignment="1">
      <alignment horizontal="left" vertical="center" indent="1" shrinkToFit="1"/>
    </xf>
    <xf numFmtId="176" fontId="5" fillId="0" borderId="0" xfId="0" applyNumberFormat="1" applyFont="1" applyAlignment="1">
      <alignment vertical="center" shrinkToFit="1"/>
    </xf>
    <xf numFmtId="0" fontId="5" fillId="2" borderId="0" xfId="0" applyFont="1" applyFill="1" applyAlignment="1" applyProtection="1">
      <alignment horizontal="center" vertical="center"/>
      <protection locked="0"/>
    </xf>
    <xf numFmtId="176" fontId="5" fillId="0" borderId="0" xfId="0" applyNumberFormat="1" applyFont="1" applyAlignment="1">
      <alignment horizontal="center" vertical="center" shrinkToFit="1"/>
    </xf>
    <xf numFmtId="0" fontId="10" fillId="0" borderId="0" xfId="0" applyFont="1" applyAlignment="1">
      <alignment horizontal="distributed" vertical="center" indent="12"/>
    </xf>
    <xf numFmtId="0" fontId="0" fillId="0" borderId="35" xfId="0" applyBorder="1">
      <alignment vertical="center"/>
    </xf>
    <xf numFmtId="181" fontId="5" fillId="0" borderId="0" xfId="0" applyNumberFormat="1" applyFont="1" applyAlignment="1" applyProtection="1">
      <alignment vertical="center" shrinkToFit="1"/>
      <protection locked="0"/>
    </xf>
    <xf numFmtId="181" fontId="5" fillId="0" borderId="0" xfId="0" applyNumberFormat="1" applyFont="1" applyAlignment="1">
      <alignment vertical="center" shrinkToFit="1"/>
    </xf>
    <xf numFmtId="0" fontId="5" fillId="0" borderId="35" xfId="0" applyFont="1" applyBorder="1">
      <alignment vertical="center"/>
    </xf>
    <xf numFmtId="0" fontId="5" fillId="0" borderId="2" xfId="0" applyFont="1" applyBorder="1">
      <alignment vertical="center"/>
    </xf>
    <xf numFmtId="0" fontId="0" fillId="0" borderId="33"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36" xfId="0" applyBorder="1">
      <alignment vertical="center"/>
    </xf>
    <xf numFmtId="0" fontId="13" fillId="0" borderId="35" xfId="0" applyFont="1" applyBorder="1" applyAlignment="1">
      <alignment horizontal="center" vertical="center"/>
    </xf>
    <xf numFmtId="0" fontId="0" fillId="0" borderId="5" xfId="0" applyBorder="1">
      <alignment vertical="center"/>
    </xf>
    <xf numFmtId="0" fontId="5" fillId="0" borderId="39" xfId="0" applyFont="1" applyBorder="1">
      <alignment vertical="center"/>
    </xf>
    <xf numFmtId="0" fontId="5" fillId="0" borderId="39" xfId="0" applyFont="1" applyBorder="1" applyAlignment="1">
      <alignment horizontal="center" vertical="center"/>
    </xf>
    <xf numFmtId="0" fontId="5" fillId="0" borderId="1" xfId="0" applyFont="1" applyBorder="1" applyAlignment="1"/>
    <xf numFmtId="0" fontId="5" fillId="0" borderId="2" xfId="0" applyFont="1" applyBorder="1" applyAlignment="1"/>
    <xf numFmtId="0" fontId="5" fillId="0" borderId="2" xfId="0" applyFont="1" applyBorder="1" applyAlignment="1">
      <alignment horizontal="center"/>
    </xf>
    <xf numFmtId="0" fontId="5" fillId="0" borderId="0" xfId="0" applyFont="1" applyAlignment="1"/>
    <xf numFmtId="0" fontId="5" fillId="0" borderId="44" xfId="0" applyFont="1" applyBorder="1">
      <alignment vertical="center"/>
    </xf>
    <xf numFmtId="0" fontId="5" fillId="0" borderId="50" xfId="0" applyFont="1" applyBorder="1">
      <alignment vertical="center"/>
    </xf>
    <xf numFmtId="0" fontId="5" fillId="0" borderId="47" xfId="0" applyFont="1" applyBorder="1" applyAlignment="1"/>
    <xf numFmtId="0" fontId="5" fillId="0" borderId="45" xfId="0" applyFont="1" applyBorder="1">
      <alignment vertical="center"/>
    </xf>
    <xf numFmtId="0" fontId="5" fillId="0" borderId="39" xfId="0" applyFont="1" applyBorder="1" applyAlignment="1">
      <alignment horizontal="left" vertical="center"/>
    </xf>
    <xf numFmtId="0" fontId="5" fillId="0" borderId="47" xfId="0" applyFont="1" applyBorder="1">
      <alignment vertical="center"/>
    </xf>
    <xf numFmtId="0" fontId="5" fillId="0" borderId="63" xfId="0" applyFont="1" applyBorder="1">
      <alignment vertical="center"/>
    </xf>
    <xf numFmtId="0" fontId="5" fillId="0" borderId="53" xfId="0" applyFont="1" applyBorder="1">
      <alignment vertical="center"/>
    </xf>
    <xf numFmtId="0" fontId="5" fillId="0" borderId="54" xfId="0" applyFont="1" applyBorder="1">
      <alignment vertical="center"/>
    </xf>
    <xf numFmtId="0" fontId="5" fillId="0" borderId="57" xfId="0" applyFont="1" applyBorder="1">
      <alignment vertical="center"/>
    </xf>
    <xf numFmtId="0" fontId="5" fillId="0" borderId="0" xfId="0" applyFont="1" applyAlignment="1">
      <alignment horizontal="distributed" vertical="center" indent="2"/>
    </xf>
    <xf numFmtId="0" fontId="0" fillId="0" borderId="0" xfId="0" applyAlignment="1">
      <alignment horizontal="left" vertical="center" indent="1"/>
    </xf>
    <xf numFmtId="0" fontId="0" fillId="0" borderId="33" xfId="0" applyBorder="1" applyAlignment="1">
      <alignment horizontal="center" vertical="center" wrapText="1"/>
    </xf>
    <xf numFmtId="0" fontId="0" fillId="0" borderId="33" xfId="0" applyBorder="1" applyAlignment="1">
      <alignment horizontal="left" vertical="center" indent="1"/>
    </xf>
    <xf numFmtId="0" fontId="0" fillId="0" borderId="33" xfId="0" applyBorder="1" applyAlignment="1">
      <alignment horizontal="distributed" vertical="center"/>
    </xf>
    <xf numFmtId="0" fontId="5" fillId="0" borderId="0" xfId="0" applyFont="1" applyAlignment="1">
      <alignment horizontal="left" vertical="center"/>
    </xf>
    <xf numFmtId="0" fontId="5" fillId="0" borderId="0" xfId="0" applyFont="1" applyAlignment="1">
      <alignment horizontal="left" vertical="center" indent="1"/>
    </xf>
    <xf numFmtId="0" fontId="22" fillId="0" borderId="0" xfId="4" applyFont="1">
      <alignment vertical="center"/>
    </xf>
    <xf numFmtId="0" fontId="22" fillId="0" borderId="0" xfId="4" applyFont="1" applyAlignment="1">
      <alignment horizontal="center" vertical="center"/>
    </xf>
    <xf numFmtId="0" fontId="22" fillId="0" borderId="0" xfId="4" applyFont="1" applyAlignment="1">
      <alignment horizontal="center" vertical="center" shrinkToFit="1"/>
    </xf>
    <xf numFmtId="0" fontId="23" fillId="0" borderId="0" xfId="4" applyFont="1" applyAlignment="1">
      <alignment horizontal="center" vertical="center"/>
    </xf>
    <xf numFmtId="0" fontId="24" fillId="0" borderId="0" xfId="4" applyFont="1">
      <alignment vertical="center"/>
    </xf>
    <xf numFmtId="184" fontId="24" fillId="0" borderId="0" xfId="4" applyNumberFormat="1" applyFont="1" applyAlignment="1">
      <alignment horizontal="center" vertical="center"/>
    </xf>
    <xf numFmtId="0" fontId="24" fillId="0" borderId="0" xfId="4" applyFont="1" applyAlignment="1">
      <alignment vertical="center" shrinkToFit="1"/>
    </xf>
    <xf numFmtId="0" fontId="22" fillId="0" borderId="0" xfId="4" applyFont="1" applyAlignment="1">
      <alignment shrinkToFit="1"/>
    </xf>
    <xf numFmtId="0" fontId="24" fillId="0" borderId="0" xfId="4" applyFont="1" applyAlignment="1">
      <alignment vertical="center" wrapText="1"/>
    </xf>
    <xf numFmtId="0" fontId="24" fillId="0" borderId="0" xfId="4" applyFont="1" applyAlignment="1">
      <alignment horizontal="center" vertical="center" wrapText="1"/>
    </xf>
    <xf numFmtId="0" fontId="24" fillId="0" borderId="0" xfId="4" applyFont="1" applyAlignment="1">
      <alignment horizontal="right" vertical="center" wrapText="1"/>
    </xf>
    <xf numFmtId="0" fontId="24" fillId="0" borderId="6" xfId="4" applyFont="1" applyBorder="1">
      <alignment vertical="center"/>
    </xf>
    <xf numFmtId="0" fontId="24" fillId="0" borderId="39" xfId="4" applyFont="1" applyBorder="1">
      <alignment vertical="center"/>
    </xf>
    <xf numFmtId="181" fontId="24" fillId="0" borderId="39" xfId="4" applyNumberFormat="1" applyFont="1" applyBorder="1">
      <alignment vertical="center"/>
    </xf>
    <xf numFmtId="0" fontId="24" fillId="0" borderId="40" xfId="4" applyFont="1" applyBorder="1">
      <alignment vertical="center"/>
    </xf>
    <xf numFmtId="0" fontId="24" fillId="0" borderId="1" xfId="4" applyFont="1" applyBorder="1">
      <alignment vertical="center"/>
    </xf>
    <xf numFmtId="0" fontId="24" fillId="0" borderId="2" xfId="4" applyFont="1" applyBorder="1">
      <alignment vertical="center"/>
    </xf>
    <xf numFmtId="181" fontId="24" fillId="0" borderId="2" xfId="4" applyNumberFormat="1" applyFont="1" applyBorder="1">
      <alignment vertical="center"/>
    </xf>
    <xf numFmtId="0" fontId="24" fillId="0" borderId="3" xfId="4" applyFont="1" applyBorder="1">
      <alignment vertical="center"/>
    </xf>
    <xf numFmtId="0" fontId="24" fillId="0" borderId="34" xfId="4" applyFont="1" applyBorder="1">
      <alignment vertical="center"/>
    </xf>
    <xf numFmtId="0" fontId="24" fillId="0" borderId="35" xfId="4" applyFont="1" applyBorder="1">
      <alignment vertical="center"/>
    </xf>
    <xf numFmtId="181" fontId="24" fillId="0" borderId="35" xfId="4" applyNumberFormat="1" applyFont="1" applyBorder="1">
      <alignment vertical="center"/>
    </xf>
    <xf numFmtId="0" fontId="24" fillId="0" borderId="36" xfId="4" applyFont="1" applyBorder="1">
      <alignment vertical="center"/>
    </xf>
    <xf numFmtId="0" fontId="24" fillId="0" borderId="0" xfId="4" applyFont="1" applyAlignment="1">
      <alignment horizontal="left" vertical="center"/>
    </xf>
    <xf numFmtId="0" fontId="24" fillId="0" borderId="0" xfId="4" applyFont="1" applyAlignment="1">
      <alignment horizontal="center" vertical="center"/>
    </xf>
    <xf numFmtId="0" fontId="22" fillId="0" borderId="67" xfId="2" applyFont="1" applyBorder="1"/>
    <xf numFmtId="0" fontId="22" fillId="0" borderId="0" xfId="2" applyFont="1"/>
    <xf numFmtId="0" fontId="25" fillId="0" borderId="0" xfId="2" applyFont="1"/>
    <xf numFmtId="0" fontId="22" fillId="0" borderId="68" xfId="2" applyFont="1" applyBorder="1"/>
    <xf numFmtId="0" fontId="24" fillId="0" borderId="67" xfId="2" applyFont="1" applyBorder="1" applyAlignment="1">
      <alignment horizontal="centerContinuous"/>
    </xf>
    <xf numFmtId="0" fontId="22" fillId="0" borderId="0" xfId="2" applyFont="1" applyAlignment="1">
      <alignment horizontal="centerContinuous"/>
    </xf>
    <xf numFmtId="0" fontId="24" fillId="0" borderId="0" xfId="2" applyFont="1" applyAlignment="1">
      <alignment horizontal="centerContinuous"/>
    </xf>
    <xf numFmtId="0" fontId="22" fillId="0" borderId="68" xfId="2" applyFont="1" applyBorder="1" applyAlignment="1">
      <alignment horizontal="centerContinuous"/>
    </xf>
    <xf numFmtId="0" fontId="22" fillId="0" borderId="69" xfId="2" applyFont="1" applyBorder="1"/>
    <xf numFmtId="0" fontId="22" fillId="0" borderId="70" xfId="2" applyFont="1" applyBorder="1"/>
    <xf numFmtId="0" fontId="22" fillId="0" borderId="71" xfId="2" applyFont="1" applyBorder="1"/>
    <xf numFmtId="0" fontId="15" fillId="0" borderId="0" xfId="2"/>
    <xf numFmtId="0" fontId="15" fillId="0" borderId="0" xfId="2" applyAlignment="1">
      <alignment horizontal="centerContinuous"/>
    </xf>
    <xf numFmtId="0" fontId="19" fillId="0" borderId="0" xfId="2" applyFont="1"/>
    <xf numFmtId="0" fontId="17" fillId="0" borderId="0" xfId="2" applyFont="1"/>
    <xf numFmtId="0" fontId="15" fillId="0" borderId="64" xfId="2" applyBorder="1"/>
    <xf numFmtId="0" fontId="15" fillId="0" borderId="65" xfId="2" applyBorder="1"/>
    <xf numFmtId="0" fontId="15" fillId="0" borderId="66" xfId="2" applyBorder="1"/>
    <xf numFmtId="0" fontId="15" fillId="0" borderId="67" xfId="2" applyBorder="1"/>
    <xf numFmtId="0" fontId="15" fillId="0" borderId="68" xfId="2" applyBorder="1"/>
    <xf numFmtId="0" fontId="18" fillId="0" borderId="67" xfId="2" applyFont="1" applyBorder="1" applyAlignment="1">
      <alignment horizontal="centerContinuous"/>
    </xf>
    <xf numFmtId="0" fontId="15" fillId="0" borderId="68" xfId="2" applyBorder="1" applyAlignment="1">
      <alignment horizontal="centerContinuous"/>
    </xf>
    <xf numFmtId="0" fontId="0" fillId="0" borderId="0" xfId="0" applyAlignment="1">
      <alignment horizontal="center" vertical="center"/>
    </xf>
    <xf numFmtId="185" fontId="0" fillId="0" borderId="0" xfId="0" applyNumberFormat="1">
      <alignment vertical="center"/>
    </xf>
    <xf numFmtId="0" fontId="0" fillId="3" borderId="0" xfId="0" applyFill="1" applyAlignment="1" applyProtection="1">
      <alignment horizontal="right" vertical="center"/>
      <protection locked="0"/>
    </xf>
    <xf numFmtId="0" fontId="22" fillId="0" borderId="73" xfId="0" applyFont="1" applyBorder="1" applyProtection="1">
      <alignment vertical="center"/>
      <protection locked="0"/>
    </xf>
    <xf numFmtId="0" fontId="22" fillId="0" borderId="73" xfId="0" applyFont="1" applyBorder="1">
      <alignment vertical="center"/>
    </xf>
    <xf numFmtId="0" fontId="22" fillId="0" borderId="74" xfId="0" applyFont="1" applyBorder="1">
      <alignment vertical="center"/>
    </xf>
    <xf numFmtId="0" fontId="22" fillId="0" borderId="0" xfId="0" applyFont="1">
      <alignment vertical="center"/>
    </xf>
    <xf numFmtId="0" fontId="22" fillId="0" borderId="0" xfId="0" applyFont="1" applyProtection="1">
      <alignment vertical="center"/>
      <protection locked="0"/>
    </xf>
    <xf numFmtId="0" fontId="22" fillId="0" borderId="74" xfId="0" applyFont="1" applyBorder="1" applyProtection="1">
      <alignment vertical="center"/>
      <protection locked="0"/>
    </xf>
    <xf numFmtId="0" fontId="27" fillId="0" borderId="72" xfId="0" applyFont="1" applyBorder="1" applyAlignment="1" applyProtection="1">
      <alignment horizontal="left" vertical="center" indent="1"/>
      <protection locked="0"/>
    </xf>
    <xf numFmtId="0" fontId="27" fillId="0" borderId="73" xfId="0" applyFont="1" applyBorder="1" applyAlignment="1" applyProtection="1">
      <alignment horizontal="left" vertical="center" indent="1"/>
      <protection locked="0"/>
    </xf>
    <xf numFmtId="0" fontId="22" fillId="0" borderId="72" xfId="0" applyFont="1" applyBorder="1" applyAlignment="1" applyProtection="1">
      <alignment horizontal="left" vertical="center" indent="1"/>
      <protection locked="0"/>
    </xf>
    <xf numFmtId="0" fontId="22" fillId="0" borderId="73" xfId="0" applyFont="1" applyBorder="1" applyAlignment="1" applyProtection="1">
      <alignment horizontal="left" vertical="center" indent="1"/>
      <protection locked="0"/>
    </xf>
    <xf numFmtId="0" fontId="0" fillId="0" borderId="0" xfId="0" applyAlignment="1">
      <alignment horizontal="left" vertical="top" wrapText="1"/>
    </xf>
    <xf numFmtId="0" fontId="0" fillId="0" borderId="6" xfId="0" applyBorder="1" applyAlignment="1">
      <alignment horizontal="left" vertical="center" wrapText="1"/>
    </xf>
    <xf numFmtId="0" fontId="0" fillId="0" borderId="39" xfId="0" applyBorder="1" applyAlignment="1">
      <alignment horizontal="left" vertical="center"/>
    </xf>
    <xf numFmtId="0" fontId="0" fillId="0" borderId="40" xfId="0" applyBorder="1" applyAlignment="1">
      <alignment horizontal="left" vertical="center"/>
    </xf>
    <xf numFmtId="0" fontId="6" fillId="2" borderId="24" xfId="0" applyFont="1" applyFill="1" applyBorder="1" applyAlignment="1" applyProtection="1">
      <alignment vertical="center" shrinkToFit="1"/>
      <protection locked="0"/>
    </xf>
    <xf numFmtId="0" fontId="6" fillId="2" borderId="23" xfId="0" applyFont="1" applyFill="1" applyBorder="1" applyAlignment="1" applyProtection="1">
      <alignment vertical="center" shrinkToFit="1"/>
      <protection locked="0"/>
    </xf>
    <xf numFmtId="0" fontId="5" fillId="0" borderId="8" xfId="0" applyFont="1" applyBorder="1" applyAlignment="1">
      <alignment horizontal="distributed" vertical="center" indent="1"/>
    </xf>
    <xf numFmtId="0" fontId="5" fillId="0" borderId="20" xfId="0" applyFont="1" applyBorder="1" applyAlignment="1">
      <alignment horizontal="distributed" vertical="center" indent="1"/>
    </xf>
    <xf numFmtId="0" fontId="5" fillId="0" borderId="21" xfId="0" applyFont="1" applyBorder="1" applyAlignment="1">
      <alignment horizontal="distributed" vertical="center" indent="1"/>
    </xf>
    <xf numFmtId="0" fontId="5" fillId="0" borderId="16" xfId="0" applyFont="1" applyBorder="1" applyAlignment="1">
      <alignment horizontal="distributed" vertical="center" indent="1"/>
    </xf>
    <xf numFmtId="0" fontId="5" fillId="0" borderId="17" xfId="0" applyFont="1" applyBorder="1" applyAlignment="1">
      <alignment horizontal="distributed" vertical="center" indent="1"/>
    </xf>
    <xf numFmtId="0" fontId="5" fillId="0" borderId="26" xfId="0" applyFont="1" applyBorder="1" applyAlignment="1">
      <alignment horizontal="distributed" vertical="center" indent="1"/>
    </xf>
    <xf numFmtId="0" fontId="6" fillId="2" borderId="22" xfId="0" applyFont="1" applyFill="1" applyBorder="1" applyAlignment="1" applyProtection="1">
      <alignment horizontal="left" vertical="top" wrapText="1"/>
      <protection locked="0"/>
    </xf>
    <xf numFmtId="0" fontId="6" fillId="2" borderId="17" xfId="0" applyFont="1" applyFill="1" applyBorder="1" applyAlignment="1" applyProtection="1">
      <alignment horizontal="left" vertical="top" wrapText="1"/>
      <protection locked="0"/>
    </xf>
    <xf numFmtId="0" fontId="6" fillId="2" borderId="18" xfId="0" applyFont="1" applyFill="1" applyBorder="1" applyAlignment="1" applyProtection="1">
      <alignment horizontal="left" vertical="top" wrapText="1"/>
      <protection locked="0"/>
    </xf>
    <xf numFmtId="0" fontId="6" fillId="2" borderId="12" xfId="0" applyFont="1" applyFill="1" applyBorder="1" applyAlignment="1" applyProtection="1">
      <alignment vertical="center" shrinkToFit="1"/>
      <protection locked="0"/>
    </xf>
    <xf numFmtId="0" fontId="6" fillId="2" borderId="31" xfId="0" applyFont="1" applyFill="1" applyBorder="1" applyAlignment="1" applyProtection="1">
      <alignment vertical="center" shrinkToFit="1"/>
      <protection locked="0"/>
    </xf>
    <xf numFmtId="0" fontId="6" fillId="2" borderId="32" xfId="0" applyFont="1" applyFill="1" applyBorder="1" applyAlignment="1" applyProtection="1">
      <alignment vertical="center" shrinkToFit="1"/>
      <protection locked="0"/>
    </xf>
    <xf numFmtId="0" fontId="5" fillId="0" borderId="16" xfId="0" applyFont="1" applyBorder="1" applyAlignment="1">
      <alignment vertical="distributed" textRotation="255" indent="1"/>
    </xf>
    <xf numFmtId="0" fontId="5" fillId="0" borderId="6" xfId="0" applyFont="1" applyBorder="1" applyAlignment="1">
      <alignment vertical="distributed" textRotation="255" indent="1"/>
    </xf>
    <xf numFmtId="0" fontId="5" fillId="0" borderId="1" xfId="0" applyFont="1" applyBorder="1" applyAlignment="1">
      <alignment vertical="distributed" textRotation="255" indent="1"/>
    </xf>
    <xf numFmtId="0" fontId="6" fillId="0" borderId="8" xfId="0" applyFont="1" applyBorder="1" applyAlignment="1">
      <alignment vertical="center" shrinkToFit="1"/>
    </xf>
    <xf numFmtId="0" fontId="6" fillId="0" borderId="27" xfId="0" applyFont="1" applyBorder="1" applyAlignment="1">
      <alignment vertical="center" shrinkToFit="1"/>
    </xf>
    <xf numFmtId="0" fontId="6" fillId="2" borderId="28" xfId="0" applyFont="1" applyFill="1" applyBorder="1" applyAlignment="1" applyProtection="1">
      <alignment vertical="center" shrinkToFit="1"/>
      <protection locked="0"/>
    </xf>
    <xf numFmtId="0" fontId="7" fillId="0" borderId="4" xfId="0" applyFont="1" applyBorder="1" applyAlignment="1">
      <alignment horizontal="distributed" vertical="top" indent="5"/>
    </xf>
    <xf numFmtId="0" fontId="7" fillId="0" borderId="0" xfId="0" applyFont="1" applyAlignment="1">
      <alignment horizontal="distributed" vertical="top" indent="5"/>
    </xf>
    <xf numFmtId="0" fontId="7" fillId="0" borderId="5" xfId="0" applyFont="1" applyBorder="1" applyAlignment="1">
      <alignment horizontal="distributed" vertical="top" indent="5"/>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12" xfId="0" applyFont="1" applyBorder="1" applyAlignment="1">
      <alignment horizontal="distributed" vertical="center" indent="2"/>
    </xf>
    <xf numFmtId="0" fontId="5" fillId="0" borderId="31" xfId="0" applyFont="1" applyBorder="1" applyAlignment="1">
      <alignment horizontal="distributed" vertical="center" indent="2"/>
    </xf>
    <xf numFmtId="0" fontId="5" fillId="0" borderId="32" xfId="0" applyFont="1" applyBorder="1" applyAlignment="1">
      <alignment horizontal="distributed" vertical="center" indent="2"/>
    </xf>
    <xf numFmtId="0" fontId="5" fillId="0" borderId="24" xfId="0" applyFont="1" applyBorder="1" applyAlignment="1">
      <alignment horizontal="distributed" vertical="center" indent="2"/>
    </xf>
    <xf numFmtId="0" fontId="5" fillId="0" borderId="23" xfId="0" applyFont="1" applyBorder="1" applyAlignment="1">
      <alignment horizontal="distributed" vertical="center" indent="2"/>
    </xf>
    <xf numFmtId="0" fontId="5" fillId="0" borderId="28" xfId="0" applyFont="1" applyBorder="1" applyAlignment="1">
      <alignment horizontal="distributed" vertical="center" indent="2"/>
    </xf>
    <xf numFmtId="0" fontId="5" fillId="0" borderId="5" xfId="0" applyFont="1" applyBorder="1" applyAlignment="1">
      <alignment horizontal="distributed" vertical="center" indent="2"/>
    </xf>
    <xf numFmtId="0" fontId="5" fillId="0" borderId="29" xfId="0" applyFont="1" applyBorder="1" applyAlignment="1">
      <alignment horizontal="distributed" vertical="center" indent="2"/>
    </xf>
    <xf numFmtId="0" fontId="5" fillId="0" borderId="7" xfId="0" applyFont="1" applyBorder="1" applyAlignment="1">
      <alignment horizontal="distributed" vertical="center" wrapText="1" indent="1"/>
    </xf>
    <xf numFmtId="0" fontId="5" fillId="0" borderId="7" xfId="0" applyFont="1" applyBorder="1" applyAlignment="1">
      <alignment horizontal="distributed" vertical="center" indent="1"/>
    </xf>
    <xf numFmtId="0" fontId="5" fillId="0" borderId="27" xfId="0" applyFont="1" applyBorder="1" applyAlignment="1">
      <alignment horizontal="distributed" vertical="center" indent="1"/>
    </xf>
    <xf numFmtId="0" fontId="5" fillId="0" borderId="10" xfId="0" applyFont="1" applyBorder="1" applyAlignment="1">
      <alignment horizontal="distributed" vertical="center" indent="1"/>
    </xf>
    <xf numFmtId="179" fontId="5" fillId="2" borderId="10" xfId="0" applyNumberFormat="1" applyFont="1" applyFill="1" applyBorder="1" applyAlignment="1" applyProtection="1">
      <alignment horizontal="center" vertical="center"/>
      <protection locked="0"/>
    </xf>
    <xf numFmtId="179" fontId="5" fillId="2" borderId="8" xfId="0" applyNumberFormat="1" applyFont="1" applyFill="1" applyBorder="1" applyAlignment="1" applyProtection="1">
      <alignment horizontal="center" vertical="center"/>
      <protection locked="0"/>
    </xf>
    <xf numFmtId="179" fontId="5" fillId="2" borderId="9" xfId="0" applyNumberFormat="1" applyFont="1" applyFill="1" applyBorder="1" applyAlignment="1" applyProtection="1">
      <alignment horizontal="center" vertical="center"/>
      <protection locked="0"/>
    </xf>
    <xf numFmtId="179" fontId="5" fillId="2" borderId="27" xfId="0" applyNumberFormat="1" applyFont="1" applyFill="1" applyBorder="1" applyAlignment="1" applyProtection="1">
      <alignment horizontal="center" vertical="center"/>
      <protection locked="0"/>
    </xf>
    <xf numFmtId="0" fontId="5" fillId="0" borderId="10" xfId="0" applyFont="1" applyBorder="1" applyAlignment="1">
      <alignment horizontal="center"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0" borderId="4" xfId="0" applyFont="1" applyBorder="1" applyAlignment="1">
      <alignment horizontal="distributed" vertical="center" indent="1"/>
    </xf>
    <xf numFmtId="0" fontId="5" fillId="0" borderId="0" xfId="0" applyFont="1" applyAlignment="1">
      <alignment horizontal="distributed" vertical="center" indent="1"/>
    </xf>
    <xf numFmtId="0" fontId="6" fillId="2" borderId="9" xfId="0" applyFont="1" applyFill="1" applyBorder="1" applyAlignment="1" applyProtection="1">
      <alignment vertical="center" shrinkToFit="1"/>
      <protection locked="0"/>
    </xf>
    <xf numFmtId="0" fontId="5" fillId="0" borderId="19" xfId="0" applyFont="1" applyBorder="1" applyAlignment="1">
      <alignment horizontal="left" vertical="center" indent="3"/>
    </xf>
    <xf numFmtId="0" fontId="5" fillId="0" borderId="20" xfId="0" applyFont="1" applyBorder="1" applyAlignment="1">
      <alignment horizontal="left" vertical="center" indent="3"/>
    </xf>
    <xf numFmtId="0" fontId="5" fillId="0" borderId="21" xfId="0" applyFont="1" applyBorder="1" applyAlignment="1">
      <alignment horizontal="left" vertical="center" indent="3"/>
    </xf>
    <xf numFmtId="0" fontId="6" fillId="2" borderId="10" xfId="0" applyFont="1" applyFill="1" applyBorder="1" applyAlignment="1" applyProtection="1">
      <alignment horizontal="left" vertical="center" indent="1"/>
      <protection locked="0"/>
    </xf>
    <xf numFmtId="0" fontId="6" fillId="2" borderId="8" xfId="0" applyFont="1" applyFill="1" applyBorder="1" applyAlignment="1" applyProtection="1">
      <alignment horizontal="left" vertical="center" indent="1"/>
      <protection locked="0"/>
    </xf>
    <xf numFmtId="0" fontId="6" fillId="2" borderId="9" xfId="0" applyFont="1" applyFill="1" applyBorder="1" applyAlignment="1" applyProtection="1">
      <alignment horizontal="left" vertical="center" indent="1"/>
      <protection locked="0"/>
    </xf>
    <xf numFmtId="0" fontId="6" fillId="2" borderId="11" xfId="0" applyFont="1" applyFill="1" applyBorder="1" applyAlignment="1" applyProtection="1">
      <alignment horizontal="left" vertical="center" indent="1"/>
      <protection locked="0"/>
    </xf>
    <xf numFmtId="0" fontId="6" fillId="2" borderId="0" xfId="0" applyFont="1" applyFill="1" applyAlignment="1" applyProtection="1">
      <alignment horizontal="left" vertical="center" indent="1"/>
      <protection locked="0"/>
    </xf>
    <xf numFmtId="0" fontId="6" fillId="2" borderId="5" xfId="0" applyFont="1" applyFill="1" applyBorder="1" applyAlignment="1" applyProtection="1">
      <alignment horizontal="left" vertical="center" indent="1"/>
      <protection locked="0"/>
    </xf>
    <xf numFmtId="0" fontId="6" fillId="2" borderId="13" xfId="0" applyFont="1" applyFill="1" applyBorder="1" applyAlignment="1" applyProtection="1">
      <alignment horizontal="left" vertical="center" indent="1"/>
      <protection locked="0"/>
    </xf>
    <xf numFmtId="0" fontId="6" fillId="2" borderId="14" xfId="0" applyFont="1" applyFill="1" applyBorder="1" applyAlignment="1" applyProtection="1">
      <alignment horizontal="left" vertical="center" indent="1"/>
      <protection locked="0"/>
    </xf>
    <xf numFmtId="0" fontId="6" fillId="2" borderId="15" xfId="0" applyFont="1" applyFill="1" applyBorder="1" applyAlignment="1" applyProtection="1">
      <alignment horizontal="left" vertical="center" indent="1"/>
      <protection locked="0"/>
    </xf>
    <xf numFmtId="176" fontId="5" fillId="2" borderId="10" xfId="0" applyNumberFormat="1" applyFont="1" applyFill="1" applyBorder="1" applyAlignment="1" applyProtection="1">
      <alignment horizontal="distributed" vertical="center" indent="1"/>
      <protection locked="0"/>
    </xf>
    <xf numFmtId="176" fontId="5" fillId="2" borderId="8" xfId="0" applyNumberFormat="1" applyFont="1" applyFill="1" applyBorder="1" applyAlignment="1" applyProtection="1">
      <alignment horizontal="distributed" vertical="center" indent="1"/>
      <protection locked="0"/>
    </xf>
    <xf numFmtId="176" fontId="5" fillId="2" borderId="11" xfId="0" applyNumberFormat="1" applyFont="1" applyFill="1" applyBorder="1" applyAlignment="1" applyProtection="1">
      <alignment horizontal="distributed" vertical="center" indent="1"/>
      <protection locked="0"/>
    </xf>
    <xf numFmtId="176" fontId="5" fillId="2" borderId="0" xfId="0" applyNumberFormat="1" applyFont="1" applyFill="1" applyAlignment="1" applyProtection="1">
      <alignment horizontal="distributed" vertical="center" indent="1"/>
      <protection locked="0"/>
    </xf>
    <xf numFmtId="176" fontId="5" fillId="2" borderId="13" xfId="0" applyNumberFormat="1" applyFont="1" applyFill="1" applyBorder="1" applyAlignment="1" applyProtection="1">
      <alignment horizontal="distributed" vertical="center" indent="1"/>
      <protection locked="0"/>
    </xf>
    <xf numFmtId="176" fontId="5" fillId="2" borderId="14" xfId="0" applyNumberFormat="1" applyFont="1" applyFill="1" applyBorder="1" applyAlignment="1" applyProtection="1">
      <alignment horizontal="distributed" vertical="center" indent="1"/>
      <protection locked="0"/>
    </xf>
    <xf numFmtId="178" fontId="5" fillId="2" borderId="19" xfId="0" applyNumberFormat="1" applyFont="1" applyFill="1" applyBorder="1" applyAlignment="1" applyProtection="1">
      <alignment horizontal="left" vertical="center" indent="1"/>
      <protection locked="0"/>
    </xf>
    <xf numFmtId="178" fontId="5" fillId="2" borderId="20" xfId="0" applyNumberFormat="1" applyFont="1" applyFill="1" applyBorder="1" applyAlignment="1" applyProtection="1">
      <alignment horizontal="left" vertical="center" indent="1"/>
      <protection locked="0"/>
    </xf>
    <xf numFmtId="178" fontId="5" fillId="2" borderId="21" xfId="0" applyNumberFormat="1" applyFont="1" applyFill="1" applyBorder="1" applyAlignment="1" applyProtection="1">
      <alignment horizontal="left" vertical="center" indent="1"/>
      <protection locked="0"/>
    </xf>
    <xf numFmtId="0" fontId="5" fillId="2" borderId="10" xfId="0" applyFont="1" applyFill="1" applyBorder="1" applyAlignment="1" applyProtection="1">
      <alignment horizontal="left" vertical="center" indent="1"/>
      <protection locked="0"/>
    </xf>
    <xf numFmtId="0" fontId="5" fillId="2" borderId="8" xfId="0" applyFont="1" applyFill="1" applyBorder="1" applyAlignment="1" applyProtection="1">
      <alignment horizontal="left" vertical="center" indent="1"/>
      <protection locked="0"/>
    </xf>
    <xf numFmtId="0" fontId="5" fillId="2" borderId="9" xfId="0" applyFont="1" applyFill="1" applyBorder="1" applyAlignment="1" applyProtection="1">
      <alignment horizontal="left" vertical="center" indent="1"/>
      <protection locked="0"/>
    </xf>
    <xf numFmtId="0" fontId="5" fillId="2" borderId="19" xfId="0" applyFont="1" applyFill="1" applyBorder="1" applyAlignment="1" applyProtection="1">
      <alignment horizontal="center" vertical="center"/>
      <protection locked="0"/>
    </xf>
    <xf numFmtId="0" fontId="5" fillId="2" borderId="20" xfId="0" applyFont="1" applyFill="1" applyBorder="1" applyAlignment="1" applyProtection="1">
      <alignment horizontal="center" vertical="center"/>
      <protection locked="0"/>
    </xf>
    <xf numFmtId="0" fontId="5" fillId="0" borderId="10" xfId="0" applyFont="1" applyBorder="1" applyAlignment="1">
      <alignment horizontal="distributed" vertical="center" indent="5"/>
    </xf>
    <xf numFmtId="0" fontId="5" fillId="0" borderId="8" xfId="0" applyFont="1" applyBorder="1" applyAlignment="1">
      <alignment horizontal="distributed" vertical="center" indent="5"/>
    </xf>
    <xf numFmtId="0" fontId="5" fillId="0" borderId="9" xfId="0" applyFont="1" applyBorder="1" applyAlignment="1">
      <alignment horizontal="distributed" vertical="center" indent="5"/>
    </xf>
    <xf numFmtId="176" fontId="5" fillId="0" borderId="10" xfId="0" applyNumberFormat="1" applyFont="1" applyBorder="1" applyAlignment="1">
      <alignment horizontal="distributed" vertical="center" indent="1"/>
    </xf>
    <xf numFmtId="176" fontId="5" fillId="0" borderId="8" xfId="0" applyNumberFormat="1" applyFont="1" applyBorder="1" applyAlignment="1">
      <alignment horizontal="distributed" vertical="center" indent="1"/>
    </xf>
    <xf numFmtId="176" fontId="5" fillId="0" borderId="11" xfId="0" applyNumberFormat="1" applyFont="1" applyBorder="1" applyAlignment="1">
      <alignment horizontal="distributed" vertical="center" indent="1"/>
    </xf>
    <xf numFmtId="176" fontId="5" fillId="0" borderId="0" xfId="0" applyNumberFormat="1" applyFont="1" applyAlignment="1">
      <alignment horizontal="distributed" vertical="center" indent="1"/>
    </xf>
    <xf numFmtId="176" fontId="5" fillId="0" borderId="13" xfId="0" applyNumberFormat="1" applyFont="1" applyBorder="1" applyAlignment="1">
      <alignment horizontal="distributed" vertical="center" indent="1"/>
    </xf>
    <xf numFmtId="176" fontId="5" fillId="0" borderId="14" xfId="0" applyNumberFormat="1" applyFont="1" applyBorder="1" applyAlignment="1">
      <alignment horizontal="distributed" vertical="center" indent="1"/>
    </xf>
    <xf numFmtId="176" fontId="5" fillId="0" borderId="25" xfId="0" applyNumberFormat="1" applyFont="1" applyBorder="1" applyAlignment="1">
      <alignment horizontal="distributed" vertical="center" indent="1"/>
    </xf>
    <xf numFmtId="0" fontId="5" fillId="2" borderId="11" xfId="0" applyFont="1" applyFill="1" applyBorder="1" applyAlignment="1" applyProtection="1">
      <alignment horizontal="left" vertical="center" indent="1"/>
      <protection locked="0"/>
    </xf>
    <xf numFmtId="0" fontId="5" fillId="2" borderId="0" xfId="0" applyFont="1" applyFill="1" applyAlignment="1" applyProtection="1">
      <alignment horizontal="left" vertical="center" indent="1"/>
      <protection locked="0"/>
    </xf>
    <xf numFmtId="0" fontId="5" fillId="2" borderId="5" xfId="0" applyFont="1" applyFill="1" applyBorder="1" applyAlignment="1" applyProtection="1">
      <alignment horizontal="left" vertical="center" indent="1"/>
      <protection locked="0"/>
    </xf>
    <xf numFmtId="0" fontId="5" fillId="2" borderId="11" xfId="0" applyFont="1" applyFill="1" applyBorder="1" applyAlignment="1" applyProtection="1">
      <alignment horizontal="left" vertical="top" indent="1"/>
      <protection locked="0"/>
    </xf>
    <xf numFmtId="0" fontId="5" fillId="2" borderId="0" xfId="0" applyFont="1" applyFill="1" applyAlignment="1" applyProtection="1">
      <alignment horizontal="left" vertical="top" indent="1"/>
      <protection locked="0"/>
    </xf>
    <xf numFmtId="0" fontId="5" fillId="2" borderId="5" xfId="0" applyFont="1" applyFill="1" applyBorder="1" applyAlignment="1" applyProtection="1">
      <alignment horizontal="left" vertical="top" indent="1"/>
      <protection locked="0"/>
    </xf>
    <xf numFmtId="177" fontId="5" fillId="2" borderId="10" xfId="0" applyNumberFormat="1" applyFont="1" applyFill="1" applyBorder="1" applyAlignment="1" applyProtection="1">
      <alignment horizontal="left" indent="1"/>
      <protection locked="0"/>
    </xf>
    <xf numFmtId="177" fontId="5" fillId="2" borderId="8" xfId="0" applyNumberFormat="1" applyFont="1" applyFill="1" applyBorder="1" applyAlignment="1" applyProtection="1">
      <alignment horizontal="left" indent="1"/>
      <protection locked="0"/>
    </xf>
    <xf numFmtId="0" fontId="5" fillId="2" borderId="8" xfId="0" applyFont="1" applyFill="1" applyBorder="1" applyAlignment="1" applyProtection="1">
      <alignment horizontal="left"/>
      <protection locked="0"/>
    </xf>
    <xf numFmtId="0" fontId="5" fillId="2" borderId="9" xfId="0" applyFont="1" applyFill="1" applyBorder="1" applyAlignment="1" applyProtection="1">
      <alignment horizontal="left"/>
      <protection locked="0"/>
    </xf>
    <xf numFmtId="0" fontId="5" fillId="2" borderId="21" xfId="0" applyFont="1" applyFill="1" applyBorder="1" applyAlignment="1" applyProtection="1">
      <alignment horizontal="center" vertical="center"/>
      <protection locked="0"/>
    </xf>
    <xf numFmtId="0" fontId="5" fillId="0" borderId="27" xfId="0" applyFont="1" applyBorder="1" applyAlignment="1">
      <alignment horizontal="center" vertical="center"/>
    </xf>
    <xf numFmtId="0" fontId="5" fillId="0" borderId="19" xfId="0" applyFont="1" applyBorder="1" applyAlignment="1">
      <alignment horizontal="center" vertical="center"/>
    </xf>
    <xf numFmtId="0" fontId="5" fillId="0" borderId="20" xfId="0" applyFont="1" applyBorder="1" applyAlignment="1">
      <alignment horizontal="center" vertical="center"/>
    </xf>
    <xf numFmtId="0" fontId="5" fillId="0" borderId="21" xfId="0" applyFont="1" applyBorder="1" applyAlignment="1">
      <alignment horizontal="center" vertical="center"/>
    </xf>
    <xf numFmtId="0" fontId="5" fillId="2" borderId="13" xfId="0" applyFont="1" applyFill="1" applyBorder="1" applyAlignment="1" applyProtection="1">
      <alignment horizontal="left" vertical="center" indent="1"/>
      <protection locked="0"/>
    </xf>
    <xf numFmtId="0" fontId="5" fillId="2" borderId="14" xfId="0" applyFont="1" applyFill="1" applyBorder="1" applyAlignment="1" applyProtection="1">
      <alignment horizontal="left" vertical="center" indent="1"/>
      <protection locked="0"/>
    </xf>
    <xf numFmtId="0" fontId="5" fillId="2" borderId="11" xfId="0" applyFont="1" applyFill="1" applyBorder="1" applyAlignment="1" applyProtection="1">
      <alignment horizontal="center" vertical="center"/>
      <protection locked="0"/>
    </xf>
    <xf numFmtId="0" fontId="5" fillId="2" borderId="0" xfId="0" applyFont="1" applyFill="1" applyAlignment="1" applyProtection="1">
      <alignment horizontal="center" vertical="center"/>
      <protection locked="0"/>
    </xf>
    <xf numFmtId="0" fontId="8" fillId="0" borderId="0" xfId="0" applyFont="1" applyAlignment="1">
      <alignment horizontal="distributed" vertical="center" indent="8"/>
    </xf>
    <xf numFmtId="0" fontId="5" fillId="0" borderId="0" xfId="0" applyFont="1" applyAlignment="1">
      <alignment horizontal="left" vertical="center" wrapText="1"/>
    </xf>
    <xf numFmtId="0" fontId="5" fillId="0" borderId="0" xfId="0" applyFont="1" applyAlignment="1" applyProtection="1">
      <alignment horizontal="distributed" vertical="center" indent="1"/>
      <protection locked="0"/>
    </xf>
    <xf numFmtId="0" fontId="5" fillId="2" borderId="0" xfId="0" applyFont="1" applyFill="1" applyAlignment="1" applyProtection="1">
      <alignment horizontal="distributed" vertical="center" indent="1"/>
      <protection locked="0"/>
    </xf>
    <xf numFmtId="0" fontId="6" fillId="0" borderId="0" xfId="0" applyFont="1" applyAlignment="1">
      <alignment vertical="center" shrinkToFit="1"/>
    </xf>
    <xf numFmtId="176" fontId="5" fillId="2" borderId="0" xfId="0" applyNumberFormat="1" applyFont="1" applyFill="1" applyAlignment="1" applyProtection="1">
      <alignment horizontal="distributed" vertical="center" indent="1" shrinkToFit="1"/>
      <protection locked="0"/>
    </xf>
    <xf numFmtId="0" fontId="5" fillId="0" borderId="30" xfId="0" applyFont="1" applyBorder="1" applyAlignment="1">
      <alignment horizontal="center" vertical="center"/>
    </xf>
    <xf numFmtId="0" fontId="5" fillId="0" borderId="30" xfId="0" applyFont="1" applyBorder="1" applyAlignment="1">
      <alignment horizontal="distributed" vertical="center" indent="1"/>
    </xf>
    <xf numFmtId="0" fontId="5" fillId="0" borderId="0" xfId="0" applyFont="1" applyAlignment="1">
      <alignment horizontal="center" vertical="center"/>
    </xf>
    <xf numFmtId="0" fontId="5" fillId="0" borderId="0" xfId="0" applyFont="1" applyAlignment="1">
      <alignment horizontal="left" vertical="center" indent="1" shrinkToFit="1"/>
    </xf>
    <xf numFmtId="0" fontId="5" fillId="2" borderId="0" xfId="0" applyFont="1" applyFill="1" applyAlignment="1" applyProtection="1">
      <alignment horizontal="left" vertical="center" indent="1" shrinkToFit="1"/>
      <protection locked="0"/>
    </xf>
    <xf numFmtId="0" fontId="5" fillId="0" borderId="0" xfId="0" applyFont="1" applyAlignment="1">
      <alignment horizontal="left" vertical="top" wrapText="1"/>
    </xf>
    <xf numFmtId="176" fontId="5" fillId="0" borderId="0" xfId="0" applyNumberFormat="1" applyFont="1" applyAlignment="1">
      <alignment horizontal="distributed" vertical="center" indent="1" shrinkToFit="1"/>
    </xf>
    <xf numFmtId="176" fontId="5" fillId="0" borderId="0" xfId="0" applyNumberFormat="1" applyFont="1" applyAlignment="1" applyProtection="1">
      <alignment horizontal="distributed" vertical="center" indent="1" shrinkToFit="1"/>
      <protection locked="0"/>
    </xf>
    <xf numFmtId="180" fontId="5" fillId="0" borderId="0" xfId="0" applyNumberFormat="1" applyFont="1" applyAlignment="1" applyProtection="1">
      <alignment horizontal="distributed" vertical="center" indent="1" shrinkToFit="1"/>
      <protection locked="0"/>
    </xf>
    <xf numFmtId="181" fontId="5" fillId="2" borderId="0" xfId="0" applyNumberFormat="1" applyFont="1" applyFill="1" applyAlignment="1" applyProtection="1">
      <alignment horizontal="distributed" vertical="center" indent="1" shrinkToFit="1"/>
      <protection locked="0"/>
    </xf>
    <xf numFmtId="180" fontId="5" fillId="2" borderId="0" xfId="0" applyNumberFormat="1" applyFont="1" applyFill="1" applyAlignment="1" applyProtection="1">
      <alignment horizontal="distributed" vertical="center" indent="1" shrinkToFit="1"/>
      <protection locked="0"/>
    </xf>
    <xf numFmtId="181" fontId="5" fillId="0" borderId="0" xfId="0" applyNumberFormat="1" applyFont="1" applyAlignment="1">
      <alignment horizontal="distributed" vertical="center" indent="1" shrinkToFit="1"/>
    </xf>
    <xf numFmtId="180" fontId="5" fillId="0" borderId="0" xfId="0" applyNumberFormat="1" applyFont="1" applyAlignment="1">
      <alignment horizontal="distributed" vertical="center" indent="1" shrinkToFit="1"/>
    </xf>
    <xf numFmtId="0" fontId="6" fillId="2" borderId="0" xfId="0" applyFont="1" applyFill="1" applyAlignment="1" applyProtection="1">
      <alignment vertical="center" shrinkToFit="1"/>
      <protection locked="0"/>
    </xf>
    <xf numFmtId="0" fontId="5" fillId="0" borderId="0" xfId="0" applyFont="1" applyAlignment="1">
      <alignment horizontal="left" vertical="center" indent="1"/>
    </xf>
    <xf numFmtId="0" fontId="10" fillId="0" borderId="0" xfId="0" applyFont="1" applyAlignment="1">
      <alignment horizontal="distributed" vertical="center" indent="13"/>
    </xf>
    <xf numFmtId="0" fontId="5" fillId="0" borderId="0" xfId="0" applyFont="1" applyAlignment="1">
      <alignment horizontal="left" vertical="center"/>
    </xf>
    <xf numFmtId="0" fontId="21" fillId="0" borderId="0" xfId="0" applyFont="1" applyAlignment="1">
      <alignment horizontal="center" vertical="center"/>
    </xf>
    <xf numFmtId="0" fontId="0" fillId="0" borderId="0" xfId="0" applyAlignment="1">
      <alignment horizontal="center" vertical="center"/>
    </xf>
    <xf numFmtId="176" fontId="0" fillId="3" borderId="0" xfId="0" applyNumberFormat="1" applyFill="1" applyAlignment="1" applyProtection="1">
      <alignment horizontal="distributed" vertical="center" indent="1" shrinkToFit="1"/>
      <protection locked="0"/>
    </xf>
    <xf numFmtId="0" fontId="0" fillId="3" borderId="0" xfId="0" applyFill="1" applyAlignment="1" applyProtection="1">
      <alignment horizontal="left" vertical="center" indent="1"/>
      <protection locked="0"/>
    </xf>
    <xf numFmtId="0" fontId="0" fillId="0" borderId="0" xfId="0" applyAlignment="1">
      <alignment horizontal="distributed" vertical="center" indent="1"/>
    </xf>
    <xf numFmtId="180" fontId="0" fillId="3" borderId="0" xfId="0" applyNumberFormat="1" applyFill="1" applyAlignment="1" applyProtection="1">
      <alignment horizontal="distributed" vertical="center" indent="1"/>
      <protection locked="0"/>
    </xf>
    <xf numFmtId="0" fontId="0" fillId="0" borderId="0" xfId="0" applyAlignment="1">
      <alignment horizontal="left" vertical="center" indent="1" shrinkToFit="1"/>
    </xf>
    <xf numFmtId="0" fontId="7" fillId="0" borderId="0" xfId="0" applyFont="1" applyAlignment="1">
      <alignment horizontal="center" vertical="center"/>
    </xf>
    <xf numFmtId="0" fontId="5" fillId="0" borderId="6" xfId="0" applyFont="1" applyBorder="1" applyAlignment="1">
      <alignment horizontal="distributed" vertical="center" indent="2"/>
    </xf>
    <xf numFmtId="0" fontId="5" fillId="0" borderId="39" xfId="0" applyFont="1" applyBorder="1" applyAlignment="1">
      <alignment horizontal="distributed" vertical="center" indent="2"/>
    </xf>
    <xf numFmtId="0" fontId="5" fillId="0" borderId="40" xfId="0" applyFont="1" applyBorder="1" applyAlignment="1">
      <alignment horizontal="distributed" vertical="center" indent="2"/>
    </xf>
    <xf numFmtId="0" fontId="5" fillId="0" borderId="34"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0" xfId="0" applyFont="1" applyAlignment="1">
      <alignment horizontal="right" vertical="center"/>
    </xf>
    <xf numFmtId="0" fontId="5" fillId="0" borderId="6" xfId="0" applyFont="1" applyBorder="1" applyAlignment="1">
      <alignment horizontal="distributed" vertical="center" indent="3"/>
    </xf>
    <xf numFmtId="0" fontId="5" fillId="0" borderId="39" xfId="0" applyFont="1" applyBorder="1" applyAlignment="1">
      <alignment horizontal="distributed" vertical="center" indent="3"/>
    </xf>
    <xf numFmtId="0" fontId="5" fillId="0" borderId="40" xfId="0" applyFont="1" applyBorder="1" applyAlignment="1">
      <alignment horizontal="distributed" vertical="center" indent="3"/>
    </xf>
    <xf numFmtId="0" fontId="5" fillId="0" borderId="0" xfId="0" applyFont="1" applyAlignment="1">
      <alignment horizontal="distributed" vertical="center" indent="2"/>
    </xf>
    <xf numFmtId="0" fontId="5" fillId="0" borderId="0" xfId="0" applyFont="1" applyAlignment="1">
      <alignment horizontal="left" indent="1" shrinkToFit="1"/>
    </xf>
    <xf numFmtId="0" fontId="5" fillId="0" borderId="0" xfId="0" applyFont="1" applyAlignment="1">
      <alignment horizontal="left" vertical="top" indent="1" shrinkToFit="1"/>
    </xf>
    <xf numFmtId="0" fontId="5" fillId="0" borderId="0" xfId="0" applyFont="1" applyAlignment="1">
      <alignment horizontal="distributed" vertical="center"/>
    </xf>
    <xf numFmtId="0" fontId="5" fillId="2" borderId="34" xfId="0" applyFont="1" applyFill="1" applyBorder="1" applyAlignment="1" applyProtection="1">
      <alignment horizontal="center" vertical="center" shrinkToFit="1"/>
      <protection locked="0"/>
    </xf>
    <xf numFmtId="0" fontId="5" fillId="2" borderId="35" xfId="0" applyFont="1" applyFill="1" applyBorder="1" applyAlignment="1" applyProtection="1">
      <alignment horizontal="center" vertical="center" shrinkToFit="1"/>
      <protection locked="0"/>
    </xf>
    <xf numFmtId="0" fontId="5" fillId="2" borderId="36" xfId="0" applyFont="1" applyFill="1" applyBorder="1" applyAlignment="1" applyProtection="1">
      <alignment horizontal="center" vertical="center" shrinkToFit="1"/>
      <protection locked="0"/>
    </xf>
    <xf numFmtId="0" fontId="0" fillId="0" borderId="33" xfId="0" applyBorder="1" applyAlignment="1">
      <alignment horizontal="distributed" vertical="center" indent="1"/>
    </xf>
    <xf numFmtId="176" fontId="0" fillId="2" borderId="33" xfId="0" applyNumberFormat="1" applyFill="1" applyBorder="1" applyAlignment="1" applyProtection="1">
      <alignment horizontal="center" vertical="center"/>
      <protection locked="0"/>
    </xf>
    <xf numFmtId="0" fontId="0" fillId="0" borderId="33" xfId="0" applyBorder="1" applyAlignment="1">
      <alignment horizontal="center" vertical="center"/>
    </xf>
    <xf numFmtId="0" fontId="0" fillId="0" borderId="37" xfId="0" applyBorder="1" applyAlignment="1">
      <alignment horizontal="center" vertical="center"/>
    </xf>
    <xf numFmtId="177" fontId="0" fillId="2" borderId="1" xfId="0" applyNumberFormat="1" applyFill="1" applyBorder="1" applyAlignment="1" applyProtection="1">
      <alignment horizontal="center" shrinkToFit="1"/>
      <protection locked="0"/>
    </xf>
    <xf numFmtId="177" fontId="0" fillId="2" borderId="2" xfId="0" applyNumberFormat="1" applyFill="1" applyBorder="1" applyAlignment="1" applyProtection="1">
      <alignment horizontal="center" shrinkToFit="1"/>
      <protection locked="0"/>
    </xf>
    <xf numFmtId="0" fontId="0" fillId="2" borderId="2" xfId="0" applyFill="1" applyBorder="1" applyAlignment="1" applyProtection="1">
      <alignment horizontal="left" indent="1" shrinkToFit="1"/>
      <protection locked="0"/>
    </xf>
    <xf numFmtId="0" fontId="0" fillId="2" borderId="3" xfId="0" applyFill="1" applyBorder="1" applyAlignment="1" applyProtection="1">
      <alignment horizontal="left" indent="1" shrinkToFit="1"/>
      <protection locked="0"/>
    </xf>
    <xf numFmtId="0" fontId="0" fillId="2" borderId="34" xfId="0" applyFill="1" applyBorder="1" applyAlignment="1" applyProtection="1">
      <alignment horizontal="left" vertical="center" indent="2"/>
      <protection locked="0"/>
    </xf>
    <xf numFmtId="0" fontId="0" fillId="2" borderId="35" xfId="0" applyFill="1" applyBorder="1" applyAlignment="1" applyProtection="1">
      <alignment horizontal="left" vertical="center" indent="2"/>
      <protection locked="0"/>
    </xf>
    <xf numFmtId="0" fontId="0" fillId="0" borderId="37" xfId="0" applyBorder="1" applyAlignment="1">
      <alignment horizontal="distributed" vertical="center" indent="1"/>
    </xf>
    <xf numFmtId="0" fontId="0" fillId="2" borderId="6" xfId="0" applyFill="1" applyBorder="1" applyAlignment="1" applyProtection="1">
      <alignment horizontal="left" vertical="top" wrapText="1"/>
      <protection locked="0"/>
    </xf>
    <xf numFmtId="0" fontId="0" fillId="2" borderId="39" xfId="0" applyFill="1" applyBorder="1" applyAlignment="1" applyProtection="1">
      <alignment horizontal="left" vertical="top"/>
      <protection locked="0"/>
    </xf>
    <xf numFmtId="0" fontId="0" fillId="2" borderId="40" xfId="0" applyFill="1" applyBorder="1" applyAlignment="1" applyProtection="1">
      <alignment horizontal="left" vertical="top"/>
      <protection locked="0"/>
    </xf>
    <xf numFmtId="0" fontId="0" fillId="0" borderId="1" xfId="0" applyBorder="1" applyAlignment="1">
      <alignment horizontal="distributed" vertical="center" indent="1"/>
    </xf>
    <xf numFmtId="0" fontId="0" fillId="0" borderId="3" xfId="0" applyBorder="1" applyAlignment="1">
      <alignment horizontal="distributed" vertical="center" indent="1"/>
    </xf>
    <xf numFmtId="0" fontId="0" fillId="0" borderId="4" xfId="0" applyBorder="1" applyAlignment="1">
      <alignment horizontal="distributed" vertical="center" indent="1"/>
    </xf>
    <xf numFmtId="0" fontId="0" fillId="0" borderId="5" xfId="0" applyBorder="1" applyAlignment="1">
      <alignment horizontal="distributed" vertical="center" indent="1"/>
    </xf>
    <xf numFmtId="0" fontId="0" fillId="0" borderId="34" xfId="0" applyBorder="1" applyAlignment="1">
      <alignment horizontal="distributed" vertical="center" indent="1"/>
    </xf>
    <xf numFmtId="0" fontId="0" fillId="0" borderId="36" xfId="0" applyBorder="1" applyAlignment="1">
      <alignment horizontal="distributed" vertical="center" indent="1"/>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4" xfId="0" applyBorder="1" applyAlignment="1">
      <alignment horizontal="center" vertical="center"/>
    </xf>
    <xf numFmtId="0" fontId="0" fillId="0" borderId="35" xfId="0" applyBorder="1" applyAlignment="1">
      <alignment horizontal="center" vertical="center"/>
    </xf>
    <xf numFmtId="0" fontId="0" fillId="0" borderId="36" xfId="0" applyBorder="1" applyAlignment="1">
      <alignment horizontal="center" vertical="center"/>
    </xf>
    <xf numFmtId="0" fontId="0" fillId="2" borderId="34" xfId="0" applyFill="1" applyBorder="1" applyAlignment="1" applyProtection="1">
      <alignment horizontal="left" vertical="top" indent="1"/>
      <protection locked="0"/>
    </xf>
    <xf numFmtId="0" fontId="0" fillId="2" borderId="35" xfId="0" applyFill="1" applyBorder="1" applyAlignment="1" applyProtection="1">
      <alignment horizontal="left" vertical="top" indent="1"/>
      <protection locked="0"/>
    </xf>
    <xf numFmtId="0" fontId="0" fillId="2" borderId="36" xfId="0" applyFill="1" applyBorder="1" applyAlignment="1" applyProtection="1">
      <alignment horizontal="left" vertical="top" indent="1"/>
      <protection locked="0"/>
    </xf>
    <xf numFmtId="0" fontId="0" fillId="2" borderId="4" xfId="0" applyFill="1" applyBorder="1" applyAlignment="1" applyProtection="1">
      <alignment horizontal="left" vertical="center" indent="2"/>
      <protection locked="0"/>
    </xf>
    <xf numFmtId="0" fontId="0" fillId="2" borderId="0" xfId="0" applyFill="1" applyAlignment="1" applyProtection="1">
      <alignment horizontal="left" vertical="center" indent="2"/>
      <protection locked="0"/>
    </xf>
    <xf numFmtId="0" fontId="0" fillId="0" borderId="1"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1" xfId="0" applyBorder="1" applyAlignment="1">
      <alignment horizontal="left" vertical="center" indent="2"/>
    </xf>
    <xf numFmtId="0" fontId="0" fillId="0" borderId="2" xfId="0" applyBorder="1" applyAlignment="1">
      <alignment horizontal="left" vertical="center" indent="2"/>
    </xf>
    <xf numFmtId="0" fontId="5" fillId="0" borderId="2" xfId="0" applyFont="1" applyBorder="1" applyAlignment="1">
      <alignment horizontal="left" vertical="center"/>
    </xf>
    <xf numFmtId="0" fontId="5" fillId="0" borderId="35" xfId="0" applyFont="1" applyBorder="1" applyAlignment="1">
      <alignment horizontal="left" vertical="center"/>
    </xf>
    <xf numFmtId="181" fontId="5" fillId="2" borderId="0" xfId="0" applyNumberFormat="1" applyFont="1" applyFill="1" applyAlignment="1" applyProtection="1">
      <alignment horizontal="distributed" vertical="center" indent="1"/>
      <protection locked="0"/>
    </xf>
    <xf numFmtId="0" fontId="12" fillId="0" borderId="58" xfId="0" applyFont="1" applyBorder="1" applyAlignment="1">
      <alignment horizontal="center" vertical="center"/>
    </xf>
    <xf numFmtId="0" fontId="12" fillId="0" borderId="59" xfId="0" applyFont="1" applyBorder="1" applyAlignment="1">
      <alignment horizontal="center" vertical="center"/>
    </xf>
    <xf numFmtId="0" fontId="12" fillId="0" borderId="60" xfId="0" applyFont="1" applyBorder="1" applyAlignment="1">
      <alignment horizontal="center" vertical="center"/>
    </xf>
    <xf numFmtId="0" fontId="14" fillId="0" borderId="0" xfId="0" applyFont="1" applyAlignment="1">
      <alignment horizontal="center" vertical="center" shrinkToFit="1"/>
    </xf>
    <xf numFmtId="0" fontId="5" fillId="0" borderId="62" xfId="0" applyFont="1" applyBorder="1" applyAlignment="1" applyProtection="1">
      <alignment horizontal="center" vertical="top"/>
      <protection locked="0"/>
    </xf>
    <xf numFmtId="0" fontId="5" fillId="0" borderId="38" xfId="0" applyFont="1" applyBorder="1" applyAlignment="1" applyProtection="1">
      <alignment horizontal="center" vertical="top"/>
      <protection locked="0"/>
    </xf>
    <xf numFmtId="0" fontId="5" fillId="0" borderId="51" xfId="0" applyFont="1" applyBorder="1" applyAlignment="1">
      <alignment horizontal="distributed" vertical="center" indent="1"/>
    </xf>
    <xf numFmtId="0" fontId="5" fillId="0" borderId="33" xfId="0" applyFont="1" applyBorder="1" applyAlignment="1">
      <alignment horizontal="distributed" vertical="center" indent="1"/>
    </xf>
    <xf numFmtId="0" fontId="5" fillId="0" borderId="51" xfId="0" applyFont="1" applyBorder="1" applyAlignment="1" applyProtection="1">
      <alignment horizontal="distributed" vertical="center" indent="1"/>
      <protection locked="0"/>
    </xf>
    <xf numFmtId="0" fontId="5" fillId="0" borderId="33" xfId="0" applyFont="1" applyBorder="1" applyAlignment="1" applyProtection="1">
      <alignment horizontal="distributed" vertical="center" indent="1"/>
      <protection locked="0"/>
    </xf>
    <xf numFmtId="0" fontId="5" fillId="0" borderId="61" xfId="0" applyFont="1" applyBorder="1" applyAlignment="1">
      <alignment horizontal="distributed" indent="1"/>
    </xf>
    <xf numFmtId="0" fontId="5" fillId="0" borderId="37" xfId="0" applyFont="1" applyBorder="1" applyAlignment="1">
      <alignment horizontal="distributed" indent="1"/>
    </xf>
    <xf numFmtId="0" fontId="5" fillId="0" borderId="2" xfId="0" applyFont="1" applyBorder="1" applyAlignment="1">
      <alignment horizontal="left" indent="1" shrinkToFit="1"/>
    </xf>
    <xf numFmtId="0" fontId="5" fillId="0" borderId="47" xfId="0" applyFont="1" applyBorder="1" applyAlignment="1">
      <alignment horizontal="left" indent="1" shrinkToFit="1"/>
    </xf>
    <xf numFmtId="0" fontId="5" fillId="0" borderId="35" xfId="0" applyFont="1" applyBorder="1" applyAlignment="1">
      <alignment horizontal="left" vertical="top" indent="1" shrinkToFit="1"/>
    </xf>
    <xf numFmtId="0" fontId="5" fillId="0" borderId="45" xfId="0" applyFont="1" applyBorder="1" applyAlignment="1">
      <alignment horizontal="left" vertical="top" indent="1" shrinkToFit="1"/>
    </xf>
    <xf numFmtId="0" fontId="5" fillId="0" borderId="39" xfId="0" applyFont="1" applyBorder="1" applyAlignment="1">
      <alignment horizontal="center" vertical="center"/>
    </xf>
    <xf numFmtId="38" fontId="26" fillId="2" borderId="39" xfId="1" applyFont="1" applyFill="1" applyBorder="1" applyAlignment="1" applyProtection="1">
      <alignment horizontal="center" vertical="center"/>
      <protection locked="0"/>
    </xf>
    <xf numFmtId="38" fontId="26" fillId="0" borderId="39" xfId="1" applyFont="1" applyBorder="1" applyAlignment="1" applyProtection="1">
      <alignment horizontal="center" vertical="center"/>
    </xf>
    <xf numFmtId="38" fontId="26" fillId="0" borderId="2" xfId="1" applyFont="1" applyBorder="1" applyAlignment="1" applyProtection="1">
      <alignment horizontal="center" vertical="center"/>
    </xf>
    <xf numFmtId="38" fontId="26" fillId="0" borderId="35" xfId="1" applyFont="1" applyBorder="1" applyAlignment="1" applyProtection="1">
      <alignment horizontal="center" vertical="center"/>
    </xf>
    <xf numFmtId="0" fontId="5" fillId="0" borderId="0" xfId="0" applyFont="1" applyAlignment="1">
      <alignment horizontal="center" vertical="center" wrapText="1"/>
    </xf>
    <xf numFmtId="38" fontId="5" fillId="0" borderId="0" xfId="0" applyNumberFormat="1" applyFont="1" applyAlignment="1">
      <alignment horizontal="center" vertical="center"/>
    </xf>
    <xf numFmtId="0" fontId="5" fillId="2" borderId="6" xfId="0" applyFont="1" applyFill="1" applyBorder="1" applyAlignment="1" applyProtection="1">
      <alignment horizontal="center" vertical="center"/>
      <protection locked="0"/>
    </xf>
    <xf numFmtId="0" fontId="5" fillId="2" borderId="39" xfId="0" applyFont="1" applyFill="1" applyBorder="1" applyAlignment="1" applyProtection="1">
      <alignment horizontal="center" vertical="center"/>
      <protection locked="0"/>
    </xf>
    <xf numFmtId="0" fontId="5" fillId="2" borderId="40" xfId="0" applyFont="1" applyFill="1" applyBorder="1" applyAlignment="1" applyProtection="1">
      <alignment horizontal="center" vertical="center"/>
      <protection locked="0"/>
    </xf>
    <xf numFmtId="38" fontId="5" fillId="0" borderId="0" xfId="1" applyFont="1" applyAlignment="1">
      <alignment horizontal="center" vertical="center"/>
    </xf>
    <xf numFmtId="38" fontId="5" fillId="2" borderId="6" xfId="1" applyFont="1" applyFill="1" applyBorder="1" applyAlignment="1" applyProtection="1">
      <alignment horizontal="center" vertical="center"/>
      <protection locked="0"/>
    </xf>
    <xf numFmtId="38" fontId="5" fillId="2" borderId="39" xfId="1" applyFont="1" applyFill="1" applyBorder="1" applyAlignment="1" applyProtection="1">
      <alignment horizontal="center" vertical="center"/>
      <protection locked="0"/>
    </xf>
    <xf numFmtId="38" fontId="5" fillId="2" borderId="40" xfId="1" applyFont="1" applyFill="1" applyBorder="1" applyAlignment="1" applyProtection="1">
      <alignment horizontal="center" vertical="center"/>
      <protection locked="0"/>
    </xf>
    <xf numFmtId="183" fontId="5" fillId="0" borderId="0" xfId="1" applyNumberFormat="1" applyFont="1" applyAlignment="1">
      <alignment horizontal="center" vertical="center"/>
    </xf>
    <xf numFmtId="0" fontId="5" fillId="0" borderId="49" xfId="0" applyFont="1" applyBorder="1" applyAlignment="1">
      <alignment horizontal="distributed" vertical="center" indent="2"/>
    </xf>
    <xf numFmtId="0" fontId="5" fillId="0" borderId="46" xfId="0" applyFont="1" applyBorder="1" applyAlignment="1">
      <alignment horizontal="distributed" vertical="center" indent="1"/>
    </xf>
    <xf numFmtId="0" fontId="5" fillId="0" borderId="2" xfId="0" applyFont="1" applyBorder="1" applyAlignment="1">
      <alignment horizontal="distributed" vertical="center" indent="1"/>
    </xf>
    <xf numFmtId="0" fontId="5" fillId="0" borderId="3" xfId="0" applyFont="1" applyBorder="1" applyAlignment="1">
      <alignment horizontal="distributed" vertical="center" indent="1"/>
    </xf>
    <xf numFmtId="0" fontId="5" fillId="0" borderId="48" xfId="0" applyFont="1" applyBorder="1" applyAlignment="1">
      <alignment horizontal="distributed" vertical="center" indent="1"/>
    </xf>
    <xf numFmtId="0" fontId="5" fillId="0" borderId="35" xfId="0" applyFont="1" applyBorder="1" applyAlignment="1">
      <alignment horizontal="distributed" vertical="center" indent="1"/>
    </xf>
    <xf numFmtId="0" fontId="5" fillId="0" borderId="36" xfId="0" applyFont="1" applyBorder="1" applyAlignment="1">
      <alignment horizontal="distributed" vertical="center" indent="1"/>
    </xf>
    <xf numFmtId="0" fontId="5" fillId="0" borderId="52" xfId="0" applyFont="1" applyBorder="1" applyAlignment="1">
      <alignment horizontal="distributed" vertical="center" indent="1"/>
    </xf>
    <xf numFmtId="0" fontId="5" fillId="0" borderId="33" xfId="0" applyFont="1" applyBorder="1" applyAlignment="1">
      <alignment horizontal="center" vertical="center"/>
    </xf>
    <xf numFmtId="0" fontId="5" fillId="0" borderId="52" xfId="0" applyFont="1" applyBorder="1" applyAlignment="1">
      <alignment horizontal="center" vertical="center"/>
    </xf>
    <xf numFmtId="0" fontId="5" fillId="0" borderId="39" xfId="0" applyFont="1" applyBorder="1" applyAlignment="1">
      <alignment horizontal="left" vertical="center" indent="1"/>
    </xf>
    <xf numFmtId="0" fontId="5" fillId="0" borderId="51" xfId="0" applyFont="1" applyBorder="1" applyAlignment="1">
      <alignment horizontal="center" vertical="center" shrinkToFit="1"/>
    </xf>
    <xf numFmtId="0" fontId="5" fillId="0" borderId="33" xfId="0" applyFont="1" applyBorder="1" applyAlignment="1">
      <alignment horizontal="center" vertical="center" shrinkToFit="1"/>
    </xf>
    <xf numFmtId="182" fontId="5" fillId="0" borderId="1" xfId="0" applyNumberFormat="1" applyFont="1" applyBorder="1" applyAlignment="1" applyProtection="1">
      <alignment horizontal="left" indent="1"/>
      <protection locked="0"/>
    </xf>
    <xf numFmtId="182" fontId="5" fillId="0" borderId="2" xfId="0" applyNumberFormat="1" applyFont="1" applyBorder="1" applyAlignment="1" applyProtection="1">
      <alignment horizontal="left" indent="1"/>
      <protection locked="0"/>
    </xf>
    <xf numFmtId="182" fontId="5" fillId="0" borderId="47" xfId="0" applyNumberFormat="1" applyFont="1" applyBorder="1" applyAlignment="1" applyProtection="1">
      <alignment horizontal="left" indent="1"/>
      <protection locked="0"/>
    </xf>
    <xf numFmtId="0" fontId="5" fillId="0" borderId="53" xfId="0" applyFont="1" applyBorder="1" applyAlignment="1">
      <alignment horizontal="distributed" vertical="center" indent="1"/>
    </xf>
    <xf numFmtId="0" fontId="5" fillId="0" borderId="54" xfId="0" applyFont="1" applyBorder="1" applyAlignment="1">
      <alignment horizontal="distributed" vertical="center" indent="1"/>
    </xf>
    <xf numFmtId="0" fontId="5" fillId="0" borderId="55" xfId="0" applyFont="1" applyBorder="1" applyAlignment="1">
      <alignment horizontal="distributed" vertical="center" indent="1"/>
    </xf>
    <xf numFmtId="0" fontId="5" fillId="0" borderId="56" xfId="0" applyFont="1" applyBorder="1" applyAlignment="1">
      <alignment horizontal="left" vertical="top" indent="1"/>
    </xf>
    <xf numFmtId="0" fontId="5" fillId="0" borderId="54" xfId="0" applyFont="1" applyBorder="1" applyAlignment="1">
      <alignment horizontal="left" vertical="top" indent="1"/>
    </xf>
    <xf numFmtId="0" fontId="5" fillId="0" borderId="57" xfId="0" applyFont="1" applyBorder="1" applyAlignment="1">
      <alignment horizontal="left" vertical="top" indent="1"/>
    </xf>
    <xf numFmtId="0" fontId="7" fillId="0" borderId="41" xfId="0" applyFont="1" applyBorder="1" applyAlignment="1">
      <alignment horizontal="center" vertical="center"/>
    </xf>
    <xf numFmtId="0" fontId="7" fillId="0" borderId="42" xfId="0" applyFont="1" applyBorder="1" applyAlignment="1">
      <alignment horizontal="center" vertical="center"/>
    </xf>
    <xf numFmtId="0" fontId="7" fillId="0" borderId="43" xfId="0" applyFont="1" applyBorder="1" applyAlignment="1">
      <alignment horizontal="center" vertical="center"/>
    </xf>
    <xf numFmtId="176" fontId="5" fillId="0" borderId="35" xfId="0" applyNumberFormat="1" applyFont="1" applyBorder="1" applyAlignment="1">
      <alignment horizontal="right" vertical="center"/>
    </xf>
    <xf numFmtId="176" fontId="5" fillId="0" borderId="35" xfId="0" applyNumberFormat="1" applyFont="1" applyBorder="1" applyAlignment="1">
      <alignment horizontal="left" vertical="center"/>
    </xf>
    <xf numFmtId="176" fontId="5" fillId="0" borderId="45" xfId="0" applyNumberFormat="1" applyFont="1" applyBorder="1" applyAlignment="1">
      <alignment horizontal="left" vertical="center"/>
    </xf>
    <xf numFmtId="0" fontId="5" fillId="0" borderId="48" xfId="0" applyFont="1" applyBorder="1" applyAlignment="1">
      <alignment horizontal="distributed" vertical="top" indent="1"/>
    </xf>
    <xf numFmtId="0" fontId="5" fillId="0" borderId="35" xfId="0" applyFont="1" applyBorder="1" applyAlignment="1">
      <alignment horizontal="distributed" vertical="top" indent="1"/>
    </xf>
    <xf numFmtId="0" fontId="5" fillId="0" borderId="36" xfId="0" applyFont="1" applyBorder="1" applyAlignment="1">
      <alignment horizontal="distributed" vertical="top" indent="1"/>
    </xf>
    <xf numFmtId="0" fontId="5" fillId="0" borderId="34" xfId="0" applyFont="1" applyBorder="1" applyAlignment="1">
      <alignment horizontal="distributed" vertical="center"/>
    </xf>
    <xf numFmtId="0" fontId="5" fillId="0" borderId="35" xfId="0" applyFont="1" applyBorder="1" applyAlignment="1">
      <alignment horizontal="distributed" vertical="center"/>
    </xf>
    <xf numFmtId="0" fontId="5" fillId="0" borderId="2" xfId="0" applyFont="1" applyBorder="1" applyAlignment="1">
      <alignment horizontal="center"/>
    </xf>
    <xf numFmtId="0" fontId="5" fillId="0" borderId="1" xfId="0" applyFont="1" applyBorder="1" applyAlignment="1">
      <alignment horizontal="left" vertical="center" indent="1"/>
    </xf>
    <xf numFmtId="0" fontId="5" fillId="0" borderId="2" xfId="0" applyFont="1" applyBorder="1" applyAlignment="1">
      <alignment horizontal="left" vertical="center" indent="1"/>
    </xf>
    <xf numFmtId="0" fontId="5" fillId="0" borderId="47" xfId="0" applyFont="1" applyBorder="1" applyAlignment="1">
      <alignment horizontal="left" vertical="center" indent="1"/>
    </xf>
    <xf numFmtId="0" fontId="5" fillId="0" borderId="34" xfId="0" applyFont="1" applyBorder="1" applyAlignment="1">
      <alignment horizontal="left" vertical="center" indent="1"/>
    </xf>
    <xf numFmtId="0" fontId="5" fillId="0" borderId="35" xfId="0" applyFont="1" applyBorder="1" applyAlignment="1">
      <alignment horizontal="left" vertical="center" indent="1"/>
    </xf>
    <xf numFmtId="0" fontId="5" fillId="0" borderId="45" xfId="0" applyFont="1" applyBorder="1" applyAlignment="1">
      <alignment horizontal="left" vertical="center" indent="1"/>
    </xf>
    <xf numFmtId="0" fontId="5" fillId="0" borderId="46" xfId="0" applyFont="1" applyBorder="1" applyAlignment="1">
      <alignment horizontal="distributed" indent="1"/>
    </xf>
    <xf numFmtId="0" fontId="5" fillId="0" borderId="2" xfId="0" applyFont="1" applyBorder="1" applyAlignment="1">
      <alignment horizontal="distributed" indent="1"/>
    </xf>
    <xf numFmtId="0" fontId="5" fillId="0" borderId="3" xfId="0" applyFont="1" applyBorder="1" applyAlignment="1">
      <alignment horizontal="distributed" indent="1"/>
    </xf>
    <xf numFmtId="0" fontId="22" fillId="0" borderId="6" xfId="4" applyFont="1" applyBorder="1" applyAlignment="1">
      <alignment horizontal="center" vertical="center"/>
    </xf>
    <xf numFmtId="0" fontId="22" fillId="0" borderId="39" xfId="4" applyFont="1" applyBorder="1" applyAlignment="1">
      <alignment horizontal="center" vertical="center"/>
    </xf>
    <xf numFmtId="0" fontId="22" fillId="0" borderId="40" xfId="4" applyFont="1" applyBorder="1" applyAlignment="1">
      <alignment horizontal="center" vertical="center"/>
    </xf>
    <xf numFmtId="0" fontId="22" fillId="0" borderId="1" xfId="4" applyFont="1" applyBorder="1" applyAlignment="1">
      <alignment horizontal="center" vertical="center"/>
    </xf>
    <xf numFmtId="0" fontId="22" fillId="0" borderId="2" xfId="4" applyFont="1" applyBorder="1" applyAlignment="1">
      <alignment horizontal="center" vertical="center"/>
    </xf>
    <xf numFmtId="0" fontId="22" fillId="0" borderId="3" xfId="4" applyFont="1" applyBorder="1" applyAlignment="1">
      <alignment horizontal="center" vertical="center"/>
    </xf>
    <xf numFmtId="0" fontId="22" fillId="0" borderId="34" xfId="4" applyFont="1" applyBorder="1" applyAlignment="1">
      <alignment horizontal="center" vertical="center"/>
    </xf>
    <xf numFmtId="0" fontId="22" fillId="0" borderId="35" xfId="4" applyFont="1" applyBorder="1" applyAlignment="1">
      <alignment horizontal="center" vertical="center"/>
    </xf>
    <xf numFmtId="0" fontId="22" fillId="0" borderId="36" xfId="4" applyFont="1" applyBorder="1" applyAlignment="1">
      <alignment horizontal="center" vertical="center"/>
    </xf>
    <xf numFmtId="0" fontId="24" fillId="0" borderId="0" xfId="4" applyFont="1" applyAlignment="1">
      <alignment horizontal="left" vertical="center" wrapText="1"/>
    </xf>
    <xf numFmtId="0" fontId="22" fillId="0" borderId="34" xfId="2" applyFont="1" applyBorder="1" applyAlignment="1">
      <alignment horizontal="left" vertical="top" indent="1" shrinkToFit="1"/>
    </xf>
    <xf numFmtId="0" fontId="22" fillId="0" borderId="35" xfId="2" applyFont="1" applyBorder="1" applyAlignment="1">
      <alignment horizontal="left" vertical="top" indent="1" shrinkToFit="1"/>
    </xf>
    <xf numFmtId="0" fontId="22" fillId="0" borderId="36" xfId="2" applyFont="1" applyBorder="1" applyAlignment="1">
      <alignment horizontal="left" vertical="top" indent="1" shrinkToFit="1"/>
    </xf>
    <xf numFmtId="0" fontId="24" fillId="0" borderId="33" xfId="4" applyFont="1" applyBorder="1" applyAlignment="1">
      <alignment horizontal="distributed" vertical="center" indent="1"/>
    </xf>
    <xf numFmtId="0" fontId="23" fillId="0" borderId="0" xfId="4" applyFont="1" applyAlignment="1">
      <alignment horizontal="center" vertical="center"/>
    </xf>
    <xf numFmtId="0" fontId="24" fillId="0" borderId="1" xfId="4" applyFont="1" applyBorder="1" applyAlignment="1">
      <alignment horizontal="left" indent="1" shrinkToFit="1"/>
    </xf>
    <xf numFmtId="0" fontId="24" fillId="0" borderId="2" xfId="4" applyFont="1" applyBorder="1" applyAlignment="1">
      <alignment horizontal="left" indent="1" shrinkToFit="1"/>
    </xf>
    <xf numFmtId="0" fontId="24" fillId="0" borderId="3" xfId="4" applyFont="1" applyBorder="1" applyAlignment="1">
      <alignment horizontal="left" indent="1" shrinkToFit="1"/>
    </xf>
    <xf numFmtId="181" fontId="24" fillId="0" borderId="2" xfId="4" applyNumberFormat="1" applyFont="1" applyBorder="1" applyAlignment="1">
      <alignment horizontal="distributed" vertical="center"/>
    </xf>
    <xf numFmtId="181" fontId="24" fillId="0" borderId="39" xfId="4" applyNumberFormat="1" applyFont="1" applyBorder="1" applyAlignment="1">
      <alignment horizontal="distributed" vertical="center"/>
    </xf>
    <xf numFmtId="181" fontId="24" fillId="0" borderId="35" xfId="4" applyNumberFormat="1" applyFont="1" applyBorder="1" applyAlignment="1">
      <alignment horizontal="distributed" vertical="center"/>
    </xf>
    <xf numFmtId="0" fontId="24" fillId="2" borderId="6" xfId="4" applyFont="1" applyFill="1" applyBorder="1" applyAlignment="1" applyProtection="1">
      <alignment horizontal="left" vertical="top" wrapText="1"/>
      <protection locked="0"/>
    </xf>
    <xf numFmtId="0" fontId="24" fillId="2" borderId="39" xfId="4" applyFont="1" applyFill="1" applyBorder="1" applyAlignment="1" applyProtection="1">
      <alignment horizontal="left" vertical="top" wrapText="1"/>
      <protection locked="0"/>
    </xf>
    <xf numFmtId="0" fontId="24" fillId="2" borderId="40" xfId="4" applyFont="1" applyFill="1" applyBorder="1" applyAlignment="1" applyProtection="1">
      <alignment horizontal="left" vertical="top" wrapText="1"/>
      <protection locked="0"/>
    </xf>
    <xf numFmtId="0" fontId="24" fillId="0" borderId="33" xfId="4" applyFont="1" applyBorder="1" applyAlignment="1">
      <alignment horizontal="distributed" vertical="center" wrapText="1" indent="1"/>
    </xf>
    <xf numFmtId="0" fontId="24" fillId="0" borderId="4" xfId="4" applyFont="1" applyBorder="1" applyAlignment="1">
      <alignment horizontal="center" vertical="center"/>
    </xf>
    <xf numFmtId="0" fontId="24" fillId="0" borderId="0" xfId="4" applyFont="1" applyAlignment="1">
      <alignment horizontal="center" vertical="center"/>
    </xf>
    <xf numFmtId="0" fontId="24" fillId="2" borderId="0" xfId="4" applyFont="1" applyFill="1" applyAlignment="1">
      <alignment horizontal="left" vertical="center" indent="1" shrinkToFit="1"/>
    </xf>
    <xf numFmtId="0" fontId="24" fillId="2" borderId="5" xfId="4" applyFont="1" applyFill="1" applyBorder="1" applyAlignment="1">
      <alignment horizontal="left" vertical="center" indent="1" shrinkToFit="1"/>
    </xf>
    <xf numFmtId="0" fontId="24" fillId="2" borderId="0" xfId="4" applyFont="1" applyFill="1" applyAlignment="1" applyProtection="1">
      <alignment horizontal="left" vertical="center" indent="1" shrinkToFit="1"/>
      <protection locked="0"/>
    </xf>
    <xf numFmtId="0" fontId="24" fillId="2" borderId="5" xfId="4" applyFont="1" applyFill="1" applyBorder="1" applyAlignment="1" applyProtection="1">
      <alignment horizontal="left" vertical="center" indent="1" shrinkToFit="1"/>
      <protection locked="0"/>
    </xf>
    <xf numFmtId="0" fontId="24" fillId="0" borderId="34" xfId="4" applyFont="1" applyBorder="1" applyAlignment="1">
      <alignment horizontal="center" vertical="top"/>
    </xf>
    <xf numFmtId="0" fontId="24" fillId="0" borderId="35" xfId="4" applyFont="1" applyBorder="1" applyAlignment="1">
      <alignment horizontal="center" vertical="top"/>
    </xf>
    <xf numFmtId="0" fontId="24" fillId="2" borderId="35" xfId="4" applyFont="1" applyFill="1" applyBorder="1" applyAlignment="1" applyProtection="1">
      <alignment horizontal="left" vertical="top" indent="1" shrinkToFit="1"/>
      <protection locked="0"/>
    </xf>
    <xf numFmtId="0" fontId="24" fillId="2" borderId="36" xfId="4" applyFont="1" applyFill="1" applyBorder="1" applyAlignment="1" applyProtection="1">
      <alignment horizontal="left" vertical="top" indent="1" shrinkToFit="1"/>
      <protection locked="0"/>
    </xf>
    <xf numFmtId="176" fontId="24" fillId="0" borderId="0" xfId="4" applyNumberFormat="1" applyFont="1" applyAlignment="1">
      <alignment horizontal="distributed" vertical="center" shrinkToFit="1"/>
    </xf>
    <xf numFmtId="0" fontId="22" fillId="2" borderId="0" xfId="4" applyFont="1" applyFill="1" applyAlignment="1" applyProtection="1">
      <alignment horizontal="center" vertical="center"/>
    </xf>
  </cellXfs>
  <cellStyles count="5">
    <cellStyle name="桁区切り" xfId="1" builtinId="6"/>
    <cellStyle name="標準" xfId="0" builtinId="0"/>
    <cellStyle name="標準 2" xfId="2" xr:uid="{E69670F3-F247-4712-AE53-C06040803170}"/>
    <cellStyle name="標準 4" xfId="4" xr:uid="{E4E1E71D-B0AA-4F90-AA97-709DB9AE9021}"/>
    <cellStyle name="標準 6" xfId="3" xr:uid="{792E2784-70A0-4F79-83FC-0563B7224AAE}"/>
  </cellStyles>
  <dxfs count="1">
    <dxf>
      <fill>
        <patternFill>
          <bgColor rgb="FFFFFFCC"/>
        </patternFill>
      </fill>
    </dxf>
  </dxfs>
  <tableStyles count="0" defaultTableStyle="TableStyleMedium2" defaultPivotStyle="PivotStyleLight16"/>
  <colors>
    <mruColors>
      <color rgb="FFFFFFCC"/>
      <color rgb="FFF8FDCF"/>
      <color rgb="FFFEF0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6</xdr:col>
      <xdr:colOff>212724</xdr:colOff>
      <xdr:row>1</xdr:row>
      <xdr:rowOff>19050</xdr:rowOff>
    </xdr:from>
    <xdr:to>
      <xdr:col>10</xdr:col>
      <xdr:colOff>600074</xdr:colOff>
      <xdr:row>5</xdr:row>
      <xdr:rowOff>114300</xdr:rowOff>
    </xdr:to>
    <xdr:sp macro="" textlink="">
      <xdr:nvSpPr>
        <xdr:cNvPr id="3" name="テキスト ボックス 2">
          <a:extLst>
            <a:ext uri="{FF2B5EF4-FFF2-40B4-BE49-F238E27FC236}">
              <a16:creationId xmlns:a16="http://schemas.microsoft.com/office/drawing/2014/main" id="{22552AC3-1A6F-4291-B867-C4D28A0157C8}"/>
            </a:ext>
          </a:extLst>
        </xdr:cNvPr>
        <xdr:cNvSpPr txBox="1"/>
      </xdr:nvSpPr>
      <xdr:spPr>
        <a:xfrm>
          <a:off x="6022974" y="247650"/>
          <a:ext cx="3016250" cy="12382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300">
              <a:solidFill>
                <a:srgbClr val="FF0000"/>
              </a:solidFill>
            </a:rPr>
            <a:t>入札業者には、工事関係様式入札関係書類のデータをお渡しください。</a:t>
          </a:r>
          <a:endParaRPr kumimoji="1" lang="en-US" altLang="ja-JP" sz="1300">
            <a:solidFill>
              <a:srgbClr val="FF0000"/>
            </a:solidFill>
          </a:endParaRPr>
        </a:p>
        <a:p>
          <a:pPr algn="l"/>
          <a:r>
            <a:rPr kumimoji="1" lang="en-US" altLang="ja-JP" sz="1300">
              <a:solidFill>
                <a:srgbClr val="FF0000"/>
              </a:solidFill>
            </a:rPr>
            <a:t>【</a:t>
          </a:r>
          <a:r>
            <a:rPr kumimoji="1" lang="ja-JP" altLang="en-US" sz="1300">
              <a:solidFill>
                <a:srgbClr val="FF0000"/>
              </a:solidFill>
            </a:rPr>
            <a:t>入札書・工事内訳書・封筒記載例・質疑書・辞退届</a:t>
          </a:r>
          <a:r>
            <a:rPr kumimoji="1" lang="en-US" altLang="ja-JP" sz="1300">
              <a:solidFill>
                <a:srgbClr val="FF0000"/>
              </a:solidFill>
            </a:rPr>
            <a:t>】</a:t>
          </a:r>
          <a:endParaRPr kumimoji="1" lang="ja-JP" altLang="en-US" sz="1300">
            <a:solidFill>
              <a:srgbClr val="FF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15240</xdr:colOff>
      <xdr:row>22</xdr:row>
      <xdr:rowOff>3066967</xdr:rowOff>
    </xdr:from>
    <xdr:to>
      <xdr:col>15</xdr:col>
      <xdr:colOff>339793</xdr:colOff>
      <xdr:row>23</xdr:row>
      <xdr:rowOff>20947</xdr:rowOff>
    </xdr:to>
    <xdr:grpSp>
      <xdr:nvGrpSpPr>
        <xdr:cNvPr id="3" name="グループ化 2">
          <a:extLst>
            <a:ext uri="{FF2B5EF4-FFF2-40B4-BE49-F238E27FC236}">
              <a16:creationId xmlns:a16="http://schemas.microsoft.com/office/drawing/2014/main" id="{CAEC4A67-324D-5A31-0D22-C3EFBD08ED5B}"/>
            </a:ext>
          </a:extLst>
        </xdr:cNvPr>
        <xdr:cNvGrpSpPr/>
      </xdr:nvGrpSpPr>
      <xdr:grpSpPr>
        <a:xfrm>
          <a:off x="718846" y="8814935"/>
          <a:ext cx="4869416" cy="591131"/>
          <a:chOff x="207917" y="8814935"/>
          <a:chExt cx="4865610" cy="591131"/>
        </a:xfrm>
      </xdr:grpSpPr>
      <xdr:sp macro="" textlink="">
        <xdr:nvSpPr>
          <xdr:cNvPr id="2" name="テキスト ボックス 1">
            <a:extLst>
              <a:ext uri="{FF2B5EF4-FFF2-40B4-BE49-F238E27FC236}">
                <a16:creationId xmlns:a16="http://schemas.microsoft.com/office/drawing/2014/main" id="{6A548595-EA3A-57C0-6A87-0326981DFBCB}"/>
              </a:ext>
            </a:extLst>
          </xdr:cNvPr>
          <xdr:cNvSpPr txBox="1"/>
        </xdr:nvSpPr>
        <xdr:spPr>
          <a:xfrm>
            <a:off x="207917" y="8814935"/>
            <a:ext cx="4865610" cy="591131"/>
          </a:xfrm>
          <a:prstGeom prst="rect">
            <a:avLst/>
          </a:prstGeom>
          <a:solidFill>
            <a:schemeClr val="lt1"/>
          </a:solidFill>
          <a:ln w="3175" cmpd="sng">
            <a:solidFill>
              <a:schemeClr val="bg1">
                <a:lumMod val="9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1100"/>
              <a:t>各種様式（入札・契約関係等）については、町</a:t>
            </a:r>
            <a:r>
              <a:rPr kumimoji="1" lang="en-US" altLang="ja-JP" sz="1100"/>
              <a:t>HP</a:t>
            </a:r>
            <a:r>
              <a:rPr kumimoji="0" lang="ja-JP" altLang="en-US" sz="1100" b="0" i="0" u="none" strike="noStrike" baseline="0">
                <a:solidFill>
                  <a:schemeClr val="dk1"/>
                </a:solidFill>
                <a:latin typeface="+mn-lt"/>
                <a:ea typeface="+mn-ea"/>
                <a:cs typeface="+mn-cs"/>
              </a:rPr>
              <a:t>から取得できます。</a:t>
            </a:r>
            <a:endParaRPr lang="en-US" altLang="ja-JP" sz="1100" b="0" i="0" u="none" strike="noStrike" baseline="0">
              <a:solidFill>
                <a:schemeClr val="dk1"/>
              </a:solidFill>
              <a:latin typeface="+mn-lt"/>
              <a:ea typeface="+mn-ea"/>
              <a:cs typeface="+mn-cs"/>
            </a:endParaRPr>
          </a:p>
          <a:p>
            <a:pPr algn="l"/>
            <a:r>
              <a:rPr lang="en-US" altLang="ja-JP" sz="1100" b="1" i="0" baseline="0">
                <a:solidFill>
                  <a:schemeClr val="dk1"/>
                </a:solidFill>
                <a:effectLst/>
                <a:latin typeface="+mn-lt"/>
                <a:ea typeface="+mn-ea"/>
                <a:cs typeface="+mn-cs"/>
              </a:rPr>
              <a:t>https</a:t>
            </a:r>
            <a:r>
              <a:rPr lang="en-US" altLang="ja-JP" sz="1100" b="0" i="0" baseline="0">
                <a:solidFill>
                  <a:schemeClr val="dk1"/>
                </a:solidFill>
                <a:effectLst/>
                <a:latin typeface="+mn-lt"/>
                <a:ea typeface="+mn-ea"/>
                <a:cs typeface="+mn-cs"/>
              </a:rPr>
              <a:t>://www.town.shintomi.lg.jp/5268.htm</a:t>
            </a:r>
            <a:endParaRPr kumimoji="1" lang="ja-JP" altLang="en-US" sz="1100"/>
          </a:p>
        </xdr:txBody>
      </xdr:sp>
      <xdr:pic>
        <xdr:nvPicPr>
          <xdr:cNvPr id="4" name="図 3">
            <a:extLst>
              <a:ext uri="{FF2B5EF4-FFF2-40B4-BE49-F238E27FC236}">
                <a16:creationId xmlns:a16="http://schemas.microsoft.com/office/drawing/2014/main" id="{21BF3A91-C1BF-9B0D-DA6F-1519F7517BC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571384" y="8869632"/>
            <a:ext cx="463119" cy="478448"/>
          </a:xfrm>
          <a:prstGeom prst="rect">
            <a:avLst/>
          </a:prstGeom>
        </xdr:spPr>
      </xdr:pic>
    </xdr:grpSp>
    <xdr:clientData/>
  </xdr:twoCellAnchor>
</xdr:wsDr>
</file>

<file path=xl/drawings/drawing3.xml><?xml version="1.0" encoding="utf-8"?>
<xdr:wsDr xmlns:xdr="http://schemas.openxmlformats.org/drawingml/2006/spreadsheetDrawing" xmlns:a="http://schemas.openxmlformats.org/drawingml/2006/main">
  <xdr:twoCellAnchor>
    <xdr:from>
      <xdr:col>17</xdr:col>
      <xdr:colOff>266700</xdr:colOff>
      <xdr:row>0</xdr:row>
      <xdr:rowOff>175260</xdr:rowOff>
    </xdr:from>
    <xdr:to>
      <xdr:col>22</xdr:col>
      <xdr:colOff>312420</xdr:colOff>
      <xdr:row>0</xdr:row>
      <xdr:rowOff>754380</xdr:rowOff>
    </xdr:to>
    <xdr:sp macro="" textlink="">
      <xdr:nvSpPr>
        <xdr:cNvPr id="2" name="テキスト ボックス 1">
          <a:extLst>
            <a:ext uri="{FF2B5EF4-FFF2-40B4-BE49-F238E27FC236}">
              <a16:creationId xmlns:a16="http://schemas.microsoft.com/office/drawing/2014/main" id="{196A1BAC-7E26-3ED2-B902-9BCBB37D821B}"/>
            </a:ext>
          </a:extLst>
        </xdr:cNvPr>
        <xdr:cNvSpPr txBox="1"/>
      </xdr:nvSpPr>
      <xdr:spPr>
        <a:xfrm>
          <a:off x="6187440" y="175260"/>
          <a:ext cx="1760220" cy="57912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kern="1200">
              <a:solidFill>
                <a:srgbClr val="FF0000"/>
              </a:solidFill>
            </a:rPr>
            <a:t>計算用で使用し、実際は手書きすること！</a:t>
          </a: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9.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1A5579-9772-45BA-82A6-202F1D376E5B}">
  <sheetPr codeName="Sheet2">
    <tabColor theme="5" tint="0.79998168889431442"/>
  </sheetPr>
  <dimension ref="A2:F22"/>
  <sheetViews>
    <sheetView zoomScaleNormal="100" workbookViewId="0">
      <selection activeCell="J12" sqref="J12"/>
    </sheetView>
  </sheetViews>
  <sheetFormatPr defaultRowHeight="18"/>
  <cols>
    <col min="1" max="1" width="3.796875" customWidth="1"/>
    <col min="2" max="2" width="15.8984375" customWidth="1"/>
    <col min="3" max="6" width="14.19921875" customWidth="1"/>
  </cols>
  <sheetData>
    <row r="2" spans="1:6">
      <c r="A2">
        <v>1</v>
      </c>
      <c r="B2" s="117" t="s">
        <v>118</v>
      </c>
      <c r="C2" s="117"/>
      <c r="D2" s="117"/>
      <c r="E2" s="117"/>
      <c r="F2" s="117"/>
    </row>
    <row r="3" spans="1:6">
      <c r="B3" s="117"/>
      <c r="C3" s="117"/>
      <c r="D3" s="117"/>
      <c r="E3" s="117"/>
      <c r="F3" s="117"/>
    </row>
    <row r="4" spans="1:6">
      <c r="A4">
        <v>2</v>
      </c>
      <c r="B4" s="51" t="s">
        <v>115</v>
      </c>
    </row>
    <row r="5" spans="1:6" ht="36">
      <c r="B5" s="53"/>
      <c r="C5" s="28" t="s">
        <v>108</v>
      </c>
      <c r="D5" s="52" t="s">
        <v>107</v>
      </c>
      <c r="E5" s="52" t="s">
        <v>106</v>
      </c>
      <c r="F5" s="28" t="s">
        <v>105</v>
      </c>
    </row>
    <row r="6" spans="1:6" ht="26.55" customHeight="1">
      <c r="B6" s="54" t="s">
        <v>109</v>
      </c>
      <c r="C6" s="28" t="s">
        <v>116</v>
      </c>
      <c r="D6" s="28" t="s">
        <v>116</v>
      </c>
      <c r="E6" s="28" t="s">
        <v>116</v>
      </c>
      <c r="F6" s="28" t="s">
        <v>116</v>
      </c>
    </row>
    <row r="7" spans="1:6" ht="26.55" customHeight="1">
      <c r="B7" s="54" t="s">
        <v>110</v>
      </c>
      <c r="C7" s="28" t="s">
        <v>93</v>
      </c>
      <c r="D7" s="28" t="s">
        <v>93</v>
      </c>
      <c r="E7" s="28" t="s">
        <v>93</v>
      </c>
      <c r="F7" s="28" t="s">
        <v>116</v>
      </c>
    </row>
    <row r="8" spans="1:6" ht="26.55" customHeight="1">
      <c r="B8" s="54" t="s">
        <v>40</v>
      </c>
      <c r="C8" s="28" t="s">
        <v>93</v>
      </c>
      <c r="D8" s="28" t="s">
        <v>93</v>
      </c>
      <c r="E8" s="28" t="s">
        <v>93</v>
      </c>
      <c r="F8" s="28" t="s">
        <v>116</v>
      </c>
    </row>
    <row r="9" spans="1:6" ht="26.55" customHeight="1">
      <c r="B9" s="54" t="s">
        <v>111</v>
      </c>
      <c r="C9" s="28" t="s">
        <v>93</v>
      </c>
      <c r="D9" s="28" t="s">
        <v>93</v>
      </c>
      <c r="E9" s="28" t="s">
        <v>93</v>
      </c>
      <c r="F9" s="28" t="s">
        <v>116</v>
      </c>
    </row>
    <row r="10" spans="1:6" ht="26.55" customHeight="1">
      <c r="B10" s="54" t="s">
        <v>112</v>
      </c>
      <c r="C10" s="28" t="s">
        <v>93</v>
      </c>
      <c r="D10" s="28" t="s">
        <v>93</v>
      </c>
      <c r="E10" s="28" t="s">
        <v>93</v>
      </c>
      <c r="F10" s="28" t="s">
        <v>116</v>
      </c>
    </row>
    <row r="11" spans="1:6" ht="49.05" customHeight="1">
      <c r="B11" s="54" t="s">
        <v>113</v>
      </c>
      <c r="C11" s="118" t="s">
        <v>127</v>
      </c>
      <c r="D11" s="119"/>
      <c r="E11" s="119"/>
      <c r="F11" s="120"/>
    </row>
    <row r="12" spans="1:6" ht="26.55" customHeight="1">
      <c r="B12" s="54" t="s">
        <v>61</v>
      </c>
      <c r="C12" s="28" t="s">
        <v>93</v>
      </c>
      <c r="D12" s="28" t="s">
        <v>93</v>
      </c>
      <c r="E12" s="28" t="s">
        <v>93</v>
      </c>
      <c r="F12" s="28" t="s">
        <v>116</v>
      </c>
    </row>
    <row r="13" spans="1:6" ht="26.55" customHeight="1">
      <c r="B13" s="54" t="s">
        <v>114</v>
      </c>
      <c r="C13" s="28" t="s">
        <v>93</v>
      </c>
      <c r="D13" s="28" t="s">
        <v>93</v>
      </c>
      <c r="E13" s="28" t="s">
        <v>93</v>
      </c>
      <c r="F13" s="28" t="s">
        <v>116</v>
      </c>
    </row>
    <row r="14" spans="1:6" ht="7.5" customHeight="1">
      <c r="B14" s="51"/>
    </row>
    <row r="15" spans="1:6">
      <c r="A15">
        <v>3</v>
      </c>
      <c r="B15" s="117" t="s">
        <v>117</v>
      </c>
      <c r="C15" s="117"/>
      <c r="D15" s="117"/>
      <c r="E15" s="117"/>
      <c r="F15" s="117"/>
    </row>
    <row r="16" spans="1:6">
      <c r="B16" s="117"/>
      <c r="C16" s="117"/>
      <c r="D16" s="117"/>
      <c r="E16" s="117"/>
      <c r="F16" s="117"/>
    </row>
    <row r="17" spans="1:6">
      <c r="A17">
        <v>4</v>
      </c>
      <c r="B17" s="51" t="s">
        <v>119</v>
      </c>
    </row>
    <row r="18" spans="1:6">
      <c r="B18" s="51" t="s">
        <v>120</v>
      </c>
    </row>
    <row r="19" spans="1:6">
      <c r="B19" s="51"/>
    </row>
    <row r="21" spans="1:6">
      <c r="A21" s="117" t="s">
        <v>121</v>
      </c>
      <c r="B21" s="117"/>
      <c r="C21" s="117"/>
      <c r="D21" s="117"/>
      <c r="E21" s="117"/>
      <c r="F21" s="117"/>
    </row>
    <row r="22" spans="1:6">
      <c r="A22" s="117"/>
      <c r="B22" s="117"/>
      <c r="C22" s="117"/>
      <c r="D22" s="117"/>
      <c r="E22" s="117"/>
      <c r="F22" s="117"/>
    </row>
  </sheetData>
  <sheetProtection sheet="1" objects="1" scenarios="1"/>
  <mergeCells count="4">
    <mergeCell ref="B15:F16"/>
    <mergeCell ref="B2:F3"/>
    <mergeCell ref="A21:F22"/>
    <mergeCell ref="C11:F11"/>
  </mergeCells>
  <phoneticPr fontId="1"/>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08BF3F-3C42-4F1F-8E40-A4A16E25F2EE}">
  <sheetPr codeName="Sheet1"/>
  <dimension ref="A1:J23"/>
  <sheetViews>
    <sheetView view="pageBreakPreview" zoomScaleNormal="100" zoomScaleSheetLayoutView="100" workbookViewId="0">
      <selection activeCell="H26" sqref="H26"/>
    </sheetView>
  </sheetViews>
  <sheetFormatPr defaultColWidth="8.19921875" defaultRowHeight="13.2"/>
  <cols>
    <col min="1" max="16384" width="8.19921875" style="93"/>
  </cols>
  <sheetData>
    <row r="1" spans="1:10">
      <c r="A1" s="97"/>
      <c r="B1" s="98"/>
      <c r="C1" s="98"/>
      <c r="D1" s="98"/>
      <c r="E1" s="98"/>
      <c r="F1" s="98"/>
      <c r="G1" s="98"/>
      <c r="H1" s="98"/>
      <c r="I1" s="98"/>
      <c r="J1" s="99"/>
    </row>
    <row r="2" spans="1:10">
      <c r="A2" s="100"/>
      <c r="J2" s="101"/>
    </row>
    <row r="3" spans="1:10" ht="21">
      <c r="A3" s="102" t="s">
        <v>128</v>
      </c>
      <c r="B3" s="94"/>
      <c r="C3" s="94"/>
      <c r="D3" s="94"/>
      <c r="E3" s="94"/>
      <c r="F3" s="94"/>
      <c r="G3" s="94"/>
      <c r="H3" s="94"/>
      <c r="I3" s="94"/>
      <c r="J3" s="103"/>
    </row>
    <row r="4" spans="1:10" s="83" customFormat="1" ht="26.4">
      <c r="A4" s="82"/>
      <c r="C4" s="84"/>
      <c r="J4" s="85"/>
    </row>
    <row r="5" spans="1:10" s="83" customFormat="1" ht="18">
      <c r="A5" s="82"/>
      <c r="J5" s="85"/>
    </row>
    <row r="6" spans="1:10" s="83" customFormat="1" ht="18">
      <c r="A6" s="82"/>
      <c r="J6" s="85"/>
    </row>
    <row r="7" spans="1:10" s="83" customFormat="1" ht="19.8">
      <c r="A7" s="86" t="str">
        <f>予定価格【入札のみ】!F2</f>
        <v>令和7年度　多面的機能支払交付金資源向上（長寿命化）事業</v>
      </c>
      <c r="B7" s="87"/>
      <c r="C7" s="88"/>
      <c r="D7" s="88"/>
      <c r="E7" s="88"/>
      <c r="F7" s="88"/>
      <c r="G7" s="88"/>
      <c r="H7" s="87"/>
      <c r="I7" s="87"/>
      <c r="J7" s="89"/>
    </row>
    <row r="8" spans="1:10" s="83" customFormat="1" ht="19.8">
      <c r="A8" s="86" t="str">
        <f>予定価格【入札のみ】!F3</f>
        <v>○○○○水路整備工事</v>
      </c>
      <c r="B8" s="87"/>
      <c r="C8" s="87"/>
      <c r="D8" s="87"/>
      <c r="E8" s="87"/>
      <c r="F8" s="87"/>
      <c r="G8" s="87"/>
      <c r="H8" s="87"/>
      <c r="I8" s="87"/>
      <c r="J8" s="89"/>
    </row>
    <row r="9" spans="1:10" s="83" customFormat="1" ht="18">
      <c r="A9" s="90"/>
      <c r="B9" s="91"/>
      <c r="C9" s="91"/>
      <c r="D9" s="91"/>
      <c r="E9" s="91"/>
      <c r="F9" s="91"/>
      <c r="G9" s="91"/>
      <c r="H9" s="91"/>
      <c r="I9" s="91"/>
      <c r="J9" s="92"/>
    </row>
    <row r="10" spans="1:10" s="83" customFormat="1" ht="18"/>
    <row r="19" spans="2:3" ht="19.2">
      <c r="C19" s="95"/>
    </row>
    <row r="20" spans="2:3" ht="19.2">
      <c r="C20" s="95"/>
    </row>
    <row r="23" spans="2:3" ht="14.4">
      <c r="B23" s="96"/>
    </row>
  </sheetData>
  <sheetProtection sheet="1"/>
  <phoneticPr fontId="1"/>
  <pageMargins left="0.43307086614173229" right="0.43307086614173229" top="0.39370078740157483" bottom="0.35" header="0.39370078740157483" footer="0.32"/>
  <pageSetup paperSize="280"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D4BA84-852C-4782-B798-F992B6EB29CD}">
  <sheetPr codeName="Sheet11"/>
  <dimension ref="A1:W20"/>
  <sheetViews>
    <sheetView workbookViewId="0">
      <selection activeCell="A8" sqref="A8:E8"/>
    </sheetView>
  </sheetViews>
  <sheetFormatPr defaultColWidth="3.5" defaultRowHeight="18"/>
  <cols>
    <col min="1" max="16384" width="3.5" style="1"/>
  </cols>
  <sheetData>
    <row r="1" spans="1:23" ht="45" customHeight="1">
      <c r="A1" s="363" t="s">
        <v>80</v>
      </c>
      <c r="B1" s="364"/>
      <c r="C1" s="364"/>
      <c r="D1" s="364"/>
      <c r="E1" s="364"/>
      <c r="F1" s="364"/>
      <c r="G1" s="364"/>
      <c r="H1" s="364"/>
      <c r="I1" s="364"/>
      <c r="J1" s="364"/>
      <c r="K1" s="364"/>
      <c r="L1" s="364"/>
      <c r="M1" s="364"/>
      <c r="N1" s="364"/>
      <c r="O1" s="364"/>
      <c r="P1" s="364"/>
      <c r="Q1" s="364"/>
      <c r="R1" s="364"/>
      <c r="S1" s="364"/>
      <c r="T1" s="364"/>
      <c r="U1" s="364"/>
      <c r="V1" s="365"/>
    </row>
    <row r="2" spans="1:23">
      <c r="A2" s="40"/>
      <c r="P2" s="366">
        <f>'入札執行通知(起案用)'!G25</f>
        <v>46030</v>
      </c>
      <c r="Q2" s="366"/>
      <c r="R2" s="366"/>
      <c r="S2" s="366"/>
      <c r="T2" s="366"/>
      <c r="U2" s="367" t="s">
        <v>79</v>
      </c>
      <c r="V2" s="368"/>
    </row>
    <row r="3" spans="1:23" ht="28.95" customHeight="1">
      <c r="A3" s="342" t="s">
        <v>32</v>
      </c>
      <c r="B3" s="343"/>
      <c r="C3" s="343"/>
      <c r="D3" s="343"/>
      <c r="E3" s="344"/>
      <c r="F3" s="322" t="str">
        <f>"令和"&amp;予算執行!F9&amp;"年度　"&amp;予算執行!I9</f>
        <v>令和7年度　多面的機能支払交付金資源向上（長寿命化）事業</v>
      </c>
      <c r="G3" s="322"/>
      <c r="H3" s="322"/>
      <c r="I3" s="322"/>
      <c r="J3" s="322"/>
      <c r="K3" s="322"/>
      <c r="L3" s="322"/>
      <c r="M3" s="322"/>
      <c r="N3" s="322"/>
      <c r="O3" s="322"/>
      <c r="P3" s="322"/>
      <c r="Q3" s="322"/>
      <c r="R3" s="322"/>
      <c r="S3" s="322"/>
      <c r="T3" s="322"/>
      <c r="U3" s="322"/>
      <c r="V3" s="323"/>
    </row>
    <row r="4" spans="1:23" ht="28.95" customHeight="1">
      <c r="A4" s="345"/>
      <c r="B4" s="346"/>
      <c r="C4" s="346"/>
      <c r="D4" s="346"/>
      <c r="E4" s="347"/>
      <c r="F4" s="324" t="str">
        <f>予算執行!F10</f>
        <v>○○○○水路整備工事</v>
      </c>
      <c r="G4" s="324"/>
      <c r="H4" s="324"/>
      <c r="I4" s="324"/>
      <c r="J4" s="324"/>
      <c r="K4" s="324"/>
      <c r="L4" s="324"/>
      <c r="M4" s="324"/>
      <c r="N4" s="324"/>
      <c r="O4" s="324"/>
      <c r="P4" s="324"/>
      <c r="Q4" s="324"/>
      <c r="R4" s="324"/>
      <c r="S4" s="324"/>
      <c r="T4" s="324"/>
      <c r="U4" s="324"/>
      <c r="V4" s="325"/>
    </row>
    <row r="5" spans="1:23" ht="33" customHeight="1">
      <c r="A5" s="341" t="s">
        <v>61</v>
      </c>
      <c r="B5" s="256"/>
      <c r="C5" s="256"/>
      <c r="D5" s="256"/>
      <c r="E5" s="256"/>
      <c r="F5" s="256"/>
      <c r="G5" s="256"/>
      <c r="H5" s="256"/>
      <c r="I5" s="256"/>
      <c r="J5" s="34"/>
      <c r="K5" s="35" t="s">
        <v>63</v>
      </c>
      <c r="L5" s="326"/>
      <c r="M5" s="326"/>
      <c r="N5" s="326"/>
      <c r="O5" s="326"/>
      <c r="P5" s="326"/>
      <c r="Q5" s="326"/>
      <c r="R5" s="326"/>
      <c r="S5" s="351" t="s">
        <v>64</v>
      </c>
      <c r="T5" s="351"/>
      <c r="U5" s="351"/>
      <c r="V5" s="41"/>
    </row>
    <row r="6" spans="1:23" ht="33" customHeight="1">
      <c r="A6" s="341" t="s">
        <v>62</v>
      </c>
      <c r="B6" s="256"/>
      <c r="C6" s="256"/>
      <c r="D6" s="256"/>
      <c r="E6" s="256"/>
      <c r="F6" s="256"/>
      <c r="G6" s="256"/>
      <c r="H6" s="256"/>
      <c r="I6" s="256"/>
      <c r="J6" s="34"/>
      <c r="K6" s="35" t="s">
        <v>63</v>
      </c>
      <c r="L6" s="326"/>
      <c r="M6" s="326"/>
      <c r="N6" s="326"/>
      <c r="O6" s="326"/>
      <c r="P6" s="326"/>
      <c r="Q6" s="326"/>
      <c r="R6" s="326"/>
      <c r="S6" s="351" t="s">
        <v>65</v>
      </c>
      <c r="T6" s="351"/>
      <c r="U6" s="351"/>
      <c r="V6" s="41"/>
    </row>
    <row r="7" spans="1:23" ht="43.5" customHeight="1">
      <c r="A7" s="316" t="s">
        <v>66</v>
      </c>
      <c r="B7" s="317"/>
      <c r="C7" s="317"/>
      <c r="D7" s="317"/>
      <c r="E7" s="317"/>
      <c r="F7" s="317" t="s">
        <v>67</v>
      </c>
      <c r="G7" s="317"/>
      <c r="H7" s="317"/>
      <c r="I7" s="317"/>
      <c r="J7" s="317"/>
      <c r="K7" s="349" t="s">
        <v>70</v>
      </c>
      <c r="L7" s="349"/>
      <c r="M7" s="317" t="s">
        <v>68</v>
      </c>
      <c r="N7" s="317"/>
      <c r="O7" s="317"/>
      <c r="P7" s="317"/>
      <c r="Q7" s="317"/>
      <c r="R7" s="349" t="s">
        <v>70</v>
      </c>
      <c r="S7" s="349"/>
      <c r="T7" s="317" t="s">
        <v>69</v>
      </c>
      <c r="U7" s="317"/>
      <c r="V7" s="348"/>
    </row>
    <row r="8" spans="1:23" ht="41.55" customHeight="1">
      <c r="A8" s="352" t="str">
        <f>IF('入札執行通知(起案用)'!A5="","",'入札執行通知(起案用)'!A5)</f>
        <v/>
      </c>
      <c r="B8" s="353"/>
      <c r="C8" s="353"/>
      <c r="D8" s="353"/>
      <c r="E8" s="353"/>
      <c r="F8" s="349"/>
      <c r="G8" s="349"/>
      <c r="H8" s="349"/>
      <c r="I8" s="349"/>
      <c r="J8" s="349"/>
      <c r="K8" s="349"/>
      <c r="L8" s="349"/>
      <c r="M8" s="349"/>
      <c r="N8" s="349"/>
      <c r="O8" s="349"/>
      <c r="P8" s="349"/>
      <c r="Q8" s="349"/>
      <c r="R8" s="349"/>
      <c r="S8" s="349"/>
      <c r="T8" s="349"/>
      <c r="U8" s="349"/>
      <c r="V8" s="350"/>
    </row>
    <row r="9" spans="1:23" ht="41.55" customHeight="1">
      <c r="A9" s="352" t="str">
        <f>IF('入札執行通知(起案用)'!A6="","",'入札執行通知(起案用)'!A6)</f>
        <v/>
      </c>
      <c r="B9" s="353"/>
      <c r="C9" s="353"/>
      <c r="D9" s="353"/>
      <c r="E9" s="353"/>
      <c r="F9" s="349"/>
      <c r="G9" s="349"/>
      <c r="H9" s="349"/>
      <c r="I9" s="349"/>
      <c r="J9" s="349"/>
      <c r="K9" s="349"/>
      <c r="L9" s="349"/>
      <c r="M9" s="349"/>
      <c r="N9" s="349"/>
      <c r="O9" s="349"/>
      <c r="P9" s="349"/>
      <c r="Q9" s="349"/>
      <c r="R9" s="349"/>
      <c r="S9" s="349"/>
      <c r="T9" s="349"/>
      <c r="U9" s="349"/>
      <c r="V9" s="350"/>
    </row>
    <row r="10" spans="1:23" ht="41.55" customHeight="1">
      <c r="A10" s="352" t="str">
        <f>IF('入札執行通知(起案用)'!A7="","",'入札執行通知(起案用)'!A7)</f>
        <v/>
      </c>
      <c r="B10" s="353"/>
      <c r="C10" s="353"/>
      <c r="D10" s="353"/>
      <c r="E10" s="353"/>
      <c r="F10" s="349"/>
      <c r="G10" s="349"/>
      <c r="H10" s="349"/>
      <c r="I10" s="349"/>
      <c r="J10" s="349"/>
      <c r="K10" s="349"/>
      <c r="L10" s="349"/>
      <c r="M10" s="349"/>
      <c r="N10" s="349"/>
      <c r="O10" s="349"/>
      <c r="P10" s="349"/>
      <c r="Q10" s="349"/>
      <c r="R10" s="349"/>
      <c r="S10" s="349"/>
      <c r="T10" s="349"/>
      <c r="U10" s="349"/>
      <c r="V10" s="350"/>
    </row>
    <row r="11" spans="1:23" ht="41.55" customHeight="1">
      <c r="A11" s="352" t="str">
        <f>IF('入札執行通知(起案用)'!A8="","",'入札執行通知(起案用)'!A8)</f>
        <v/>
      </c>
      <c r="B11" s="353"/>
      <c r="C11" s="353"/>
      <c r="D11" s="353"/>
      <c r="E11" s="353"/>
      <c r="F11" s="349"/>
      <c r="G11" s="349"/>
      <c r="H11" s="349"/>
      <c r="I11" s="349"/>
      <c r="J11" s="349"/>
      <c r="K11" s="349"/>
      <c r="L11" s="349"/>
      <c r="M11" s="349"/>
      <c r="N11" s="349"/>
      <c r="O11" s="349"/>
      <c r="P11" s="349"/>
      <c r="Q11" s="349"/>
      <c r="R11" s="349"/>
      <c r="S11" s="349"/>
      <c r="T11" s="349"/>
      <c r="U11" s="349"/>
      <c r="V11" s="350"/>
    </row>
    <row r="12" spans="1:23" ht="41.55" customHeight="1">
      <c r="A12" s="352" t="str">
        <f>IF('入札執行通知(起案用)'!A9="","",'入札執行通知(起案用)'!A9)</f>
        <v/>
      </c>
      <c r="B12" s="353"/>
      <c r="C12" s="353"/>
      <c r="D12" s="353"/>
      <c r="E12" s="353"/>
      <c r="F12" s="349"/>
      <c r="G12" s="349"/>
      <c r="H12" s="349"/>
      <c r="I12" s="349"/>
      <c r="J12" s="349"/>
      <c r="K12" s="349"/>
      <c r="L12" s="349"/>
      <c r="M12" s="349"/>
      <c r="N12" s="349"/>
      <c r="O12" s="349"/>
      <c r="P12" s="349"/>
      <c r="Q12" s="349"/>
      <c r="R12" s="349"/>
      <c r="S12" s="349"/>
      <c r="T12" s="349"/>
      <c r="U12" s="349"/>
      <c r="V12" s="350"/>
    </row>
    <row r="13" spans="1:23" ht="41.55" customHeight="1">
      <c r="A13" s="352" t="str">
        <f>IF('入札執行通知(起案用)'!A10="","",'入札執行通知(起案用)'!A10)</f>
        <v/>
      </c>
      <c r="B13" s="353"/>
      <c r="C13" s="353"/>
      <c r="D13" s="353"/>
      <c r="E13" s="353"/>
      <c r="F13" s="349"/>
      <c r="G13" s="349"/>
      <c r="H13" s="349"/>
      <c r="I13" s="349"/>
      <c r="J13" s="349"/>
      <c r="K13" s="349"/>
      <c r="L13" s="349"/>
      <c r="M13" s="349"/>
      <c r="N13" s="349"/>
      <c r="O13" s="349"/>
      <c r="P13" s="349"/>
      <c r="Q13" s="349"/>
      <c r="R13" s="349"/>
      <c r="S13" s="349"/>
      <c r="T13" s="349"/>
      <c r="U13" s="349"/>
      <c r="V13" s="350"/>
    </row>
    <row r="14" spans="1:23" ht="41.55" customHeight="1">
      <c r="A14" s="352" t="str">
        <f>IF('入札執行通知(起案用)'!A11="","",'入札執行通知(起案用)'!A11)</f>
        <v/>
      </c>
      <c r="B14" s="353"/>
      <c r="C14" s="353"/>
      <c r="D14" s="353"/>
      <c r="E14" s="353"/>
      <c r="F14" s="349"/>
      <c r="G14" s="349"/>
      <c r="H14" s="349"/>
      <c r="I14" s="349"/>
      <c r="J14" s="349"/>
      <c r="K14" s="349"/>
      <c r="L14" s="349"/>
      <c r="M14" s="349"/>
      <c r="N14" s="349"/>
      <c r="O14" s="349"/>
      <c r="P14" s="349"/>
      <c r="Q14" s="349"/>
      <c r="R14" s="349"/>
      <c r="S14" s="349"/>
      <c r="T14" s="349"/>
      <c r="U14" s="349"/>
      <c r="V14" s="350"/>
    </row>
    <row r="15" spans="1:23" ht="36.450000000000003" customHeight="1">
      <c r="A15" s="342" t="s">
        <v>71</v>
      </c>
      <c r="B15" s="343"/>
      <c r="C15" s="343"/>
      <c r="D15" s="343"/>
      <c r="E15" s="344"/>
      <c r="F15" s="36"/>
      <c r="G15" s="37"/>
      <c r="H15" s="37"/>
      <c r="I15" s="38" t="s">
        <v>63</v>
      </c>
      <c r="J15" s="37"/>
      <c r="K15" s="37"/>
      <c r="L15" s="37"/>
      <c r="M15" s="374"/>
      <c r="N15" s="374"/>
      <c r="O15" s="374"/>
      <c r="P15" s="374"/>
      <c r="Q15" s="374"/>
      <c r="R15" s="374"/>
      <c r="S15" s="37" t="s">
        <v>75</v>
      </c>
      <c r="T15" s="37"/>
      <c r="U15" s="37"/>
      <c r="V15" s="42"/>
      <c r="W15" s="39"/>
    </row>
    <row r="16" spans="1:23" ht="36.450000000000003" customHeight="1">
      <c r="A16" s="345"/>
      <c r="B16" s="346"/>
      <c r="C16" s="346"/>
      <c r="D16" s="346"/>
      <c r="E16" s="347"/>
      <c r="F16" s="372" t="s">
        <v>74</v>
      </c>
      <c r="G16" s="373"/>
      <c r="H16" s="373"/>
      <c r="I16" s="373"/>
      <c r="J16" s="373"/>
      <c r="K16" s="373"/>
      <c r="L16" s="373"/>
      <c r="M16" s="259"/>
      <c r="N16" s="259"/>
      <c r="O16" s="259"/>
      <c r="P16" s="259"/>
      <c r="Q16" s="259"/>
      <c r="R16" s="259"/>
      <c r="S16" s="26" t="s">
        <v>76</v>
      </c>
      <c r="T16" s="26"/>
      <c r="U16" s="26"/>
      <c r="V16" s="43"/>
    </row>
    <row r="17" spans="1:22" ht="31.5" customHeight="1">
      <c r="A17" s="381" t="s">
        <v>72</v>
      </c>
      <c r="B17" s="382"/>
      <c r="C17" s="382"/>
      <c r="D17" s="382"/>
      <c r="E17" s="383"/>
      <c r="F17" s="375"/>
      <c r="G17" s="376"/>
      <c r="H17" s="376"/>
      <c r="I17" s="376"/>
      <c r="J17" s="376"/>
      <c r="K17" s="376"/>
      <c r="L17" s="376"/>
      <c r="M17" s="376"/>
      <c r="N17" s="376"/>
      <c r="O17" s="376"/>
      <c r="P17" s="376"/>
      <c r="Q17" s="376"/>
      <c r="R17" s="376"/>
      <c r="S17" s="376"/>
      <c r="T17" s="376"/>
      <c r="U17" s="376"/>
      <c r="V17" s="377"/>
    </row>
    <row r="18" spans="1:22" ht="31.5" customHeight="1">
      <c r="A18" s="369" t="s">
        <v>73</v>
      </c>
      <c r="B18" s="370"/>
      <c r="C18" s="370"/>
      <c r="D18" s="370"/>
      <c r="E18" s="371"/>
      <c r="F18" s="378"/>
      <c r="G18" s="379"/>
      <c r="H18" s="379"/>
      <c r="I18" s="379"/>
      <c r="J18" s="379"/>
      <c r="K18" s="379"/>
      <c r="L18" s="379"/>
      <c r="M18" s="379"/>
      <c r="N18" s="379"/>
      <c r="O18" s="379"/>
      <c r="P18" s="379"/>
      <c r="Q18" s="379"/>
      <c r="R18" s="379"/>
      <c r="S18" s="379"/>
      <c r="T18" s="379"/>
      <c r="U18" s="379"/>
      <c r="V18" s="380"/>
    </row>
    <row r="19" spans="1:22" ht="31.05" customHeight="1">
      <c r="A19" s="342" t="s">
        <v>69</v>
      </c>
      <c r="B19" s="343"/>
      <c r="C19" s="343"/>
      <c r="D19" s="343"/>
      <c r="E19" s="344"/>
      <c r="F19" s="354" t="s">
        <v>77</v>
      </c>
      <c r="G19" s="355"/>
      <c r="H19" s="355"/>
      <c r="I19" s="355"/>
      <c r="J19" s="355"/>
      <c r="K19" s="355"/>
      <c r="L19" s="355"/>
      <c r="M19" s="355"/>
      <c r="N19" s="355"/>
      <c r="O19" s="355"/>
      <c r="P19" s="355"/>
      <c r="Q19" s="355"/>
      <c r="R19" s="355"/>
      <c r="S19" s="355"/>
      <c r="T19" s="355"/>
      <c r="U19" s="355"/>
      <c r="V19" s="356"/>
    </row>
    <row r="20" spans="1:22" ht="31.05" customHeight="1" thickBot="1">
      <c r="A20" s="357"/>
      <c r="B20" s="358"/>
      <c r="C20" s="358"/>
      <c r="D20" s="358"/>
      <c r="E20" s="359"/>
      <c r="F20" s="360" t="s">
        <v>78</v>
      </c>
      <c r="G20" s="361"/>
      <c r="H20" s="361"/>
      <c r="I20" s="361"/>
      <c r="J20" s="361"/>
      <c r="K20" s="361"/>
      <c r="L20" s="361"/>
      <c r="M20" s="361"/>
      <c r="N20" s="361"/>
      <c r="O20" s="361"/>
      <c r="P20" s="361"/>
      <c r="Q20" s="361"/>
      <c r="R20" s="361"/>
      <c r="S20" s="361"/>
      <c r="T20" s="361"/>
      <c r="U20" s="361"/>
      <c r="V20" s="362"/>
    </row>
  </sheetData>
  <sheetProtection sheet="1" objects="1" scenarios="1"/>
  <mergeCells count="70">
    <mergeCell ref="F19:V19"/>
    <mergeCell ref="A19:E20"/>
    <mergeCell ref="F20:V20"/>
    <mergeCell ref="A1:V1"/>
    <mergeCell ref="P2:T2"/>
    <mergeCell ref="U2:V2"/>
    <mergeCell ref="A18:E18"/>
    <mergeCell ref="A15:E16"/>
    <mergeCell ref="F16:L16"/>
    <mergeCell ref="M16:R16"/>
    <mergeCell ref="M15:R15"/>
    <mergeCell ref="F17:V18"/>
    <mergeCell ref="A17:E17"/>
    <mergeCell ref="A14:E14"/>
    <mergeCell ref="F14:J14"/>
    <mergeCell ref="K14:L14"/>
    <mergeCell ref="M14:Q14"/>
    <mergeCell ref="R14:S14"/>
    <mergeCell ref="T14:V14"/>
    <mergeCell ref="A13:E13"/>
    <mergeCell ref="F13:J13"/>
    <mergeCell ref="K13:L13"/>
    <mergeCell ref="M13:Q13"/>
    <mergeCell ref="R13:S13"/>
    <mergeCell ref="T13:V13"/>
    <mergeCell ref="T12:V12"/>
    <mergeCell ref="A11:E11"/>
    <mergeCell ref="F11:J11"/>
    <mergeCell ref="K11:L11"/>
    <mergeCell ref="M11:Q11"/>
    <mergeCell ref="R11:S11"/>
    <mergeCell ref="T11:V11"/>
    <mergeCell ref="A12:E12"/>
    <mergeCell ref="F12:J12"/>
    <mergeCell ref="K12:L12"/>
    <mergeCell ref="M12:Q12"/>
    <mergeCell ref="R12:S12"/>
    <mergeCell ref="T10:V10"/>
    <mergeCell ref="A9:E9"/>
    <mergeCell ref="F9:J9"/>
    <mergeCell ref="K9:L9"/>
    <mergeCell ref="M9:Q9"/>
    <mergeCell ref="R9:S9"/>
    <mergeCell ref="T9:V9"/>
    <mergeCell ref="A10:E10"/>
    <mergeCell ref="F10:J10"/>
    <mergeCell ref="K10:L10"/>
    <mergeCell ref="M10:Q10"/>
    <mergeCell ref="R10:S10"/>
    <mergeCell ref="A8:E8"/>
    <mergeCell ref="F8:J8"/>
    <mergeCell ref="M8:Q8"/>
    <mergeCell ref="K8:L8"/>
    <mergeCell ref="R8:S8"/>
    <mergeCell ref="T8:V8"/>
    <mergeCell ref="L5:R5"/>
    <mergeCell ref="L6:R6"/>
    <mergeCell ref="S6:U6"/>
    <mergeCell ref="S5:U5"/>
    <mergeCell ref="A7:E7"/>
    <mergeCell ref="F7:J7"/>
    <mergeCell ref="M7:Q7"/>
    <mergeCell ref="T7:V7"/>
    <mergeCell ref="R7:S7"/>
    <mergeCell ref="K7:L7"/>
    <mergeCell ref="A5:I5"/>
    <mergeCell ref="A6:I6"/>
    <mergeCell ref="A3:E4"/>
    <mergeCell ref="F3:V3"/>
    <mergeCell ref="F4:V4"/>
  </mergeCells>
  <phoneticPr fontId="1"/>
  <printOptions horizontalCentered="1"/>
  <pageMargins left="0.70866141732283472" right="0.70866141732283472" top="0.77" bottom="0.62" header="0.31496062992125984" footer="0.31496062992125984"/>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949313-A1CA-4AD0-AF80-66705294C7D7}">
  <sheetPr codeName="Sheet24"/>
  <dimension ref="A1:AI24"/>
  <sheetViews>
    <sheetView showZeros="0" zoomScaleNormal="100" zoomScaleSheetLayoutView="85" workbookViewId="0">
      <selection activeCell="U17" sqref="U17:AC17"/>
    </sheetView>
  </sheetViews>
  <sheetFormatPr defaultColWidth="2.19921875" defaultRowHeight="18"/>
  <cols>
    <col min="1" max="11" width="2.19921875" style="57"/>
    <col min="12" max="12" width="2.19921875" style="57" customWidth="1"/>
    <col min="13" max="34" width="2.19921875" style="57"/>
    <col min="35" max="35" width="9.69921875" style="57" customWidth="1"/>
    <col min="36" max="16384" width="2.19921875" style="57"/>
  </cols>
  <sheetData>
    <row r="1" spans="1:35" ht="20.55" customHeight="1">
      <c r="B1" s="384" t="str">
        <f>予算執行!D7</f>
        <v>代表</v>
      </c>
      <c r="C1" s="385"/>
      <c r="D1" s="385"/>
      <c r="E1" s="386"/>
      <c r="F1" s="384" t="str">
        <f>予算執行!G7</f>
        <v>副代表</v>
      </c>
      <c r="G1" s="385"/>
      <c r="H1" s="385"/>
      <c r="I1" s="386"/>
      <c r="J1" s="384" t="str">
        <f>予算執行!J7</f>
        <v>書記</v>
      </c>
      <c r="K1" s="385"/>
      <c r="L1" s="385"/>
      <c r="M1" s="386"/>
      <c r="N1" s="384" t="str">
        <f>予算執行!M7</f>
        <v>会計</v>
      </c>
      <c r="O1" s="385"/>
      <c r="P1" s="385"/>
      <c r="Q1" s="386"/>
      <c r="R1" s="384" t="str">
        <f>予算執行!P7</f>
        <v>役員</v>
      </c>
      <c r="S1" s="385"/>
      <c r="T1" s="385"/>
      <c r="U1" s="386"/>
      <c r="AI1" s="420" t="str">
        <f>'入札執行通知(起案用)'!S1</f>
        <v>入札</v>
      </c>
    </row>
    <row r="2" spans="1:35" ht="24" customHeight="1">
      <c r="B2" s="387"/>
      <c r="C2" s="388"/>
      <c r="D2" s="388"/>
      <c r="E2" s="389"/>
      <c r="F2" s="387"/>
      <c r="G2" s="388"/>
      <c r="H2" s="388"/>
      <c r="I2" s="389"/>
      <c r="J2" s="387"/>
      <c r="K2" s="388"/>
      <c r="L2" s="388"/>
      <c r="M2" s="389"/>
      <c r="N2" s="387"/>
      <c r="O2" s="388"/>
      <c r="P2" s="388"/>
      <c r="Q2" s="389"/>
      <c r="R2" s="387"/>
      <c r="S2" s="388"/>
      <c r="T2" s="388"/>
      <c r="U2" s="389"/>
      <c r="W2" s="58"/>
    </row>
    <row r="3" spans="1:35" ht="24" customHeight="1">
      <c r="B3" s="390"/>
      <c r="C3" s="391"/>
      <c r="D3" s="391"/>
      <c r="E3" s="392"/>
      <c r="F3" s="390"/>
      <c r="G3" s="391"/>
      <c r="H3" s="391"/>
      <c r="I3" s="392"/>
      <c r="J3" s="390"/>
      <c r="K3" s="391"/>
      <c r="L3" s="391"/>
      <c r="M3" s="392"/>
      <c r="N3" s="390"/>
      <c r="O3" s="391"/>
      <c r="P3" s="391"/>
      <c r="Q3" s="392"/>
      <c r="R3" s="390"/>
      <c r="S3" s="391"/>
      <c r="T3" s="391"/>
      <c r="U3" s="392"/>
      <c r="W3" s="58"/>
    </row>
    <row r="4" spans="1:35" ht="9.75" customHeight="1">
      <c r="B4" s="59"/>
      <c r="C4" s="59"/>
      <c r="D4" s="59"/>
      <c r="E4" s="58"/>
      <c r="F4" s="58"/>
      <c r="G4" s="58"/>
      <c r="H4" s="58"/>
      <c r="I4" s="58"/>
      <c r="J4" s="58"/>
      <c r="K4" s="58"/>
      <c r="L4" s="58"/>
      <c r="M4" s="58"/>
      <c r="N4" s="58"/>
      <c r="O4" s="58"/>
      <c r="P4" s="58"/>
      <c r="Q4" s="58"/>
      <c r="R4" s="58"/>
      <c r="S4" s="58"/>
      <c r="T4" s="58"/>
      <c r="U4" s="58"/>
      <c r="V4" s="58"/>
      <c r="W4" s="58"/>
      <c r="X4" s="58"/>
      <c r="Y4" s="58"/>
      <c r="Z4" s="58"/>
      <c r="AA4" s="58"/>
      <c r="AB4" s="58"/>
      <c r="AC4" s="58"/>
      <c r="AD4" s="58"/>
      <c r="AE4" s="58"/>
      <c r="AF4" s="58"/>
      <c r="AG4" s="58"/>
    </row>
    <row r="6" spans="1:35" ht="50.25" customHeight="1">
      <c r="B6" s="398" t="str">
        <f>IF(AI1="入札","入　札　結　果　報　告　書","見　積　比　較　結　果　報　告　書")</f>
        <v>入　札　結　果　報　告　書</v>
      </c>
      <c r="C6" s="398"/>
      <c r="D6" s="398"/>
      <c r="E6" s="398"/>
      <c r="F6" s="398"/>
      <c r="G6" s="398"/>
      <c r="H6" s="398"/>
      <c r="I6" s="398"/>
      <c r="J6" s="398"/>
      <c r="K6" s="398"/>
      <c r="L6" s="398"/>
      <c r="M6" s="398"/>
      <c r="N6" s="398"/>
      <c r="O6" s="398"/>
      <c r="P6" s="398"/>
      <c r="Q6" s="398"/>
      <c r="R6" s="398"/>
      <c r="S6" s="398"/>
      <c r="T6" s="398"/>
      <c r="U6" s="398"/>
      <c r="V6" s="398"/>
      <c r="W6" s="398"/>
      <c r="X6" s="398"/>
      <c r="Y6" s="398"/>
      <c r="Z6" s="398"/>
      <c r="AA6" s="398"/>
      <c r="AB6" s="398"/>
      <c r="AC6" s="398"/>
      <c r="AD6" s="398"/>
      <c r="AE6" s="398"/>
      <c r="AF6" s="398"/>
      <c r="AG6" s="398"/>
      <c r="AH6" s="398"/>
    </row>
    <row r="7" spans="1:35" ht="18.75" customHeight="1">
      <c r="B7" s="60"/>
      <c r="C7" s="60"/>
      <c r="D7" s="60"/>
      <c r="E7" s="60"/>
      <c r="F7" s="60"/>
      <c r="G7" s="60"/>
      <c r="H7" s="60"/>
      <c r="I7" s="60"/>
      <c r="J7" s="60"/>
      <c r="K7" s="60"/>
      <c r="L7" s="60"/>
      <c r="M7" s="60"/>
      <c r="N7" s="60"/>
      <c r="O7" s="60"/>
      <c r="P7" s="60"/>
      <c r="Q7" s="60"/>
      <c r="R7" s="60"/>
      <c r="S7" s="60"/>
      <c r="T7" s="60"/>
      <c r="U7" s="60"/>
      <c r="V7" s="60"/>
      <c r="W7" s="60"/>
      <c r="X7" s="60"/>
      <c r="Y7" s="60"/>
      <c r="Z7" s="60"/>
      <c r="AA7" s="60"/>
      <c r="AB7" s="60"/>
      <c r="AC7" s="60"/>
      <c r="AD7" s="60"/>
      <c r="AE7" s="60"/>
      <c r="AF7" s="60"/>
      <c r="AG7" s="60"/>
      <c r="AH7" s="60"/>
    </row>
    <row r="8" spans="1:35" ht="19.5" customHeight="1">
      <c r="B8" s="59"/>
      <c r="C8" s="59"/>
      <c r="D8" s="59"/>
      <c r="E8" s="58"/>
      <c r="F8" s="58"/>
      <c r="G8" s="58"/>
      <c r="H8" s="58"/>
      <c r="I8" s="58"/>
      <c r="J8" s="58"/>
      <c r="K8" s="58"/>
      <c r="L8" s="58"/>
      <c r="M8" s="58"/>
      <c r="N8" s="58"/>
      <c r="O8" s="58"/>
      <c r="P8" s="58"/>
      <c r="Q8" s="58"/>
      <c r="R8" s="58"/>
      <c r="S8" s="58"/>
      <c r="T8" s="58"/>
      <c r="U8" s="61"/>
      <c r="V8" s="61"/>
      <c r="W8" s="62"/>
      <c r="X8" s="419">
        <f>'入札執行通知(起案用)'!G25</f>
        <v>46030</v>
      </c>
      <c r="Y8" s="419"/>
      <c r="Z8" s="419"/>
      <c r="AA8" s="419"/>
      <c r="AB8" s="419"/>
      <c r="AC8" s="419"/>
      <c r="AD8" s="419"/>
      <c r="AE8" s="419"/>
      <c r="AF8" s="419"/>
      <c r="AG8" s="419"/>
      <c r="AH8" s="63"/>
    </row>
    <row r="9" spans="1:35" ht="14.25" customHeight="1">
      <c r="B9" s="59"/>
      <c r="C9" s="59"/>
      <c r="D9" s="59"/>
      <c r="E9" s="58"/>
      <c r="F9" s="58"/>
      <c r="G9" s="58"/>
      <c r="H9" s="58"/>
      <c r="I9" s="58"/>
      <c r="J9" s="58"/>
      <c r="K9" s="58"/>
      <c r="L9" s="58"/>
      <c r="M9" s="58"/>
      <c r="N9" s="58"/>
      <c r="O9" s="58"/>
      <c r="P9" s="58"/>
      <c r="Q9" s="58"/>
      <c r="R9" s="58"/>
      <c r="S9" s="58"/>
      <c r="T9" s="58"/>
      <c r="U9" s="58"/>
      <c r="V9" s="64"/>
      <c r="W9" s="64"/>
      <c r="X9" s="64"/>
      <c r="Y9" s="64"/>
      <c r="Z9" s="64"/>
      <c r="AA9" s="59"/>
      <c r="AB9" s="59"/>
      <c r="AC9" s="59"/>
      <c r="AD9" s="59"/>
      <c r="AE9" s="59"/>
      <c r="AF9" s="59"/>
      <c r="AG9" s="59"/>
      <c r="AH9" s="59"/>
    </row>
    <row r="10" spans="1:35" ht="24.75" customHeight="1">
      <c r="B10" s="65"/>
      <c r="C10" s="65"/>
      <c r="D10" s="65"/>
      <c r="E10" s="65"/>
      <c r="F10" s="65"/>
      <c r="G10" s="65"/>
      <c r="H10" s="65"/>
      <c r="I10" s="65"/>
      <c r="J10" s="65"/>
      <c r="K10" s="65"/>
      <c r="L10" s="65"/>
      <c r="M10" s="65"/>
      <c r="N10" s="65"/>
      <c r="O10" s="65"/>
      <c r="P10" s="65"/>
      <c r="Q10" s="65"/>
      <c r="R10" s="65"/>
      <c r="S10" s="65"/>
      <c r="T10" s="65"/>
      <c r="U10" s="66"/>
      <c r="V10" s="66"/>
      <c r="W10" s="66"/>
      <c r="X10" s="66"/>
      <c r="Y10" s="66"/>
      <c r="Z10" s="67"/>
      <c r="AA10" s="67"/>
      <c r="AB10" s="67"/>
      <c r="AC10" s="67"/>
      <c r="AD10" s="67"/>
      <c r="AE10" s="67"/>
      <c r="AF10" s="67"/>
      <c r="AG10" s="67"/>
      <c r="AH10" s="67"/>
    </row>
    <row r="11" spans="1:35" ht="24.75" customHeight="1">
      <c r="B11" s="393" t="str">
        <f>IF(AI1="入札","次のとおり、入札を行いましたので報告します。","次のとおり、見積比較を行いましたので、報告します。")</f>
        <v>次のとおり、入札を行いましたので報告します。</v>
      </c>
      <c r="C11" s="393"/>
      <c r="D11" s="393"/>
      <c r="E11" s="393"/>
      <c r="F11" s="393"/>
      <c r="G11" s="393"/>
      <c r="H11" s="393"/>
      <c r="I11" s="393"/>
      <c r="J11" s="393"/>
      <c r="K11" s="393"/>
      <c r="L11" s="393"/>
      <c r="M11" s="393"/>
      <c r="N11" s="393"/>
      <c r="O11" s="393"/>
      <c r="P11" s="393"/>
      <c r="Q11" s="393"/>
      <c r="R11" s="393"/>
      <c r="S11" s="393"/>
      <c r="T11" s="393"/>
      <c r="U11" s="393"/>
      <c r="V11" s="393"/>
      <c r="W11" s="393"/>
      <c r="X11" s="393"/>
      <c r="Y11" s="393"/>
      <c r="Z11" s="393"/>
      <c r="AA11" s="393"/>
      <c r="AB11" s="393"/>
      <c r="AC11" s="393"/>
      <c r="AD11" s="393"/>
      <c r="AE11" s="393"/>
      <c r="AF11" s="393"/>
      <c r="AG11" s="393"/>
      <c r="AH11" s="393"/>
    </row>
    <row r="12" spans="1:35" ht="25.95" customHeight="1">
      <c r="B12" s="61"/>
      <c r="C12" s="61"/>
      <c r="D12" s="61"/>
      <c r="E12" s="61"/>
      <c r="F12" s="61"/>
      <c r="G12" s="61"/>
      <c r="H12" s="61"/>
      <c r="I12" s="61"/>
      <c r="J12" s="61"/>
      <c r="K12" s="61"/>
      <c r="L12" s="61"/>
      <c r="M12" s="61"/>
      <c r="N12" s="61"/>
      <c r="O12" s="61"/>
      <c r="P12" s="61"/>
      <c r="Q12" s="61"/>
      <c r="R12" s="61"/>
      <c r="S12" s="61"/>
      <c r="T12" s="61"/>
      <c r="U12" s="61"/>
      <c r="V12" s="61"/>
      <c r="W12" s="61"/>
      <c r="X12" s="61"/>
      <c r="Y12" s="61"/>
      <c r="Z12" s="61"/>
      <c r="AA12" s="61"/>
      <c r="AB12" s="61"/>
      <c r="AC12" s="61"/>
      <c r="AD12" s="61"/>
      <c r="AE12" s="61"/>
      <c r="AF12" s="61"/>
      <c r="AG12" s="61"/>
      <c r="AH12" s="61"/>
    </row>
    <row r="13" spans="1:35" ht="12" customHeight="1">
      <c r="B13" s="61"/>
      <c r="C13" s="61"/>
      <c r="D13" s="61"/>
      <c r="E13" s="61"/>
      <c r="F13" s="61"/>
      <c r="G13" s="61"/>
      <c r="H13" s="61"/>
      <c r="I13" s="61"/>
      <c r="J13" s="61"/>
      <c r="K13" s="61"/>
      <c r="L13" s="61"/>
      <c r="M13" s="61"/>
      <c r="N13" s="61"/>
      <c r="O13" s="61"/>
      <c r="P13" s="61"/>
      <c r="Q13" s="61"/>
      <c r="R13" s="61"/>
      <c r="S13" s="61"/>
      <c r="T13" s="61"/>
      <c r="U13" s="61"/>
      <c r="V13" s="61"/>
      <c r="W13" s="61"/>
      <c r="X13" s="61"/>
      <c r="Y13" s="61"/>
      <c r="Z13" s="61"/>
      <c r="AA13" s="61"/>
      <c r="AB13" s="61"/>
      <c r="AC13" s="61"/>
      <c r="AD13" s="61"/>
      <c r="AE13" s="61"/>
      <c r="AF13" s="61"/>
      <c r="AG13" s="61"/>
      <c r="AH13" s="61"/>
    </row>
    <row r="14" spans="1:35" ht="31.05" customHeight="1">
      <c r="A14" s="397" t="s">
        <v>134</v>
      </c>
      <c r="B14" s="397"/>
      <c r="C14" s="397"/>
      <c r="D14" s="397"/>
      <c r="E14" s="397"/>
      <c r="F14" s="397"/>
      <c r="G14" s="397"/>
      <c r="H14" s="399" t="str">
        <f>開札調書【入札のみ】!F3</f>
        <v>令和7年度　多面的機能支払交付金資源向上（長寿命化）事業</v>
      </c>
      <c r="I14" s="400"/>
      <c r="J14" s="400"/>
      <c r="K14" s="400"/>
      <c r="L14" s="400"/>
      <c r="M14" s="400"/>
      <c r="N14" s="400"/>
      <c r="O14" s="400"/>
      <c r="P14" s="400"/>
      <c r="Q14" s="400"/>
      <c r="R14" s="400"/>
      <c r="S14" s="400"/>
      <c r="T14" s="400"/>
      <c r="U14" s="400"/>
      <c r="V14" s="400"/>
      <c r="W14" s="400"/>
      <c r="X14" s="400"/>
      <c r="Y14" s="400"/>
      <c r="Z14" s="400"/>
      <c r="AA14" s="400"/>
      <c r="AB14" s="400"/>
      <c r="AC14" s="400"/>
      <c r="AD14" s="400"/>
      <c r="AE14" s="400"/>
      <c r="AF14" s="400"/>
      <c r="AG14" s="400"/>
      <c r="AH14" s="401"/>
    </row>
    <row r="15" spans="1:35" ht="31.05" customHeight="1">
      <c r="A15" s="397"/>
      <c r="B15" s="397"/>
      <c r="C15" s="397"/>
      <c r="D15" s="397"/>
      <c r="E15" s="397"/>
      <c r="F15" s="397"/>
      <c r="G15" s="397"/>
      <c r="H15" s="394" t="str">
        <f>開札調書【入札のみ】!F4</f>
        <v>○○○○水路整備工事</v>
      </c>
      <c r="I15" s="395"/>
      <c r="J15" s="395"/>
      <c r="K15" s="395"/>
      <c r="L15" s="395"/>
      <c r="M15" s="395"/>
      <c r="N15" s="395"/>
      <c r="O15" s="395"/>
      <c r="P15" s="395"/>
      <c r="Q15" s="395"/>
      <c r="R15" s="395"/>
      <c r="S15" s="395"/>
      <c r="T15" s="395"/>
      <c r="U15" s="395"/>
      <c r="V15" s="395"/>
      <c r="W15" s="395"/>
      <c r="X15" s="395"/>
      <c r="Y15" s="395"/>
      <c r="Z15" s="395"/>
      <c r="AA15" s="395"/>
      <c r="AB15" s="395"/>
      <c r="AC15" s="395"/>
      <c r="AD15" s="395"/>
      <c r="AE15" s="395"/>
      <c r="AF15" s="395"/>
      <c r="AG15" s="395"/>
      <c r="AH15" s="396"/>
    </row>
    <row r="16" spans="1:35" ht="33.75" customHeight="1">
      <c r="A16" s="397" t="str">
        <f>IF(AI1="入札","入札執行日","見積比較日")</f>
        <v>入札執行日</v>
      </c>
      <c r="B16" s="397"/>
      <c r="C16" s="397"/>
      <c r="D16" s="397"/>
      <c r="E16" s="397"/>
      <c r="F16" s="397"/>
      <c r="G16" s="397"/>
      <c r="H16" s="68"/>
      <c r="I16" s="69"/>
      <c r="J16" s="61"/>
      <c r="K16" s="61"/>
      <c r="L16" s="403">
        <f>開札調書【入札のみ】!P2</f>
        <v>46030</v>
      </c>
      <c r="M16" s="403"/>
      <c r="N16" s="403"/>
      <c r="O16" s="403"/>
      <c r="P16" s="403"/>
      <c r="Q16" s="403"/>
      <c r="R16" s="403"/>
      <c r="S16" s="403"/>
      <c r="T16" s="403"/>
      <c r="U16" s="403"/>
      <c r="V16" s="70"/>
      <c r="W16" s="70"/>
      <c r="X16" s="70"/>
      <c r="Y16" s="69"/>
      <c r="Z16" s="69"/>
      <c r="AA16" s="69"/>
      <c r="AB16" s="69"/>
      <c r="AC16" s="69"/>
      <c r="AD16" s="69"/>
      <c r="AE16" s="69"/>
      <c r="AF16" s="69"/>
      <c r="AG16" s="69"/>
      <c r="AH16" s="71"/>
    </row>
    <row r="17" spans="1:34" ht="24" customHeight="1">
      <c r="A17" s="397" t="s">
        <v>135</v>
      </c>
      <c r="B17" s="397"/>
      <c r="C17" s="397"/>
      <c r="D17" s="397"/>
      <c r="E17" s="397"/>
      <c r="F17" s="397"/>
      <c r="G17" s="397"/>
      <c r="H17" s="72"/>
      <c r="I17" s="73"/>
      <c r="J17" s="73"/>
      <c r="K17" s="73" t="s">
        <v>129</v>
      </c>
      <c r="L17" s="73"/>
      <c r="M17" s="73"/>
      <c r="N17" s="73"/>
      <c r="O17" s="73"/>
      <c r="P17" s="73"/>
      <c r="Q17" s="73"/>
      <c r="R17" s="73"/>
      <c r="S17" s="73"/>
      <c r="T17" s="73"/>
      <c r="U17" s="402">
        <f>'入札執行通知(送付用)  (案内あり)'!J17</f>
        <v>46035</v>
      </c>
      <c r="V17" s="402"/>
      <c r="W17" s="402"/>
      <c r="X17" s="402"/>
      <c r="Y17" s="402"/>
      <c r="Z17" s="402"/>
      <c r="AA17" s="402"/>
      <c r="AB17" s="402"/>
      <c r="AC17" s="402"/>
      <c r="AD17" s="74"/>
      <c r="AE17" s="74"/>
      <c r="AF17" s="73"/>
      <c r="AG17" s="73"/>
      <c r="AH17" s="75"/>
    </row>
    <row r="18" spans="1:34" ht="24" customHeight="1">
      <c r="A18" s="397"/>
      <c r="B18" s="397"/>
      <c r="C18" s="397"/>
      <c r="D18" s="397"/>
      <c r="E18" s="397"/>
      <c r="F18" s="397"/>
      <c r="G18" s="397"/>
      <c r="H18" s="76"/>
      <c r="I18" s="77"/>
      <c r="J18" s="77"/>
      <c r="K18" s="77" t="s">
        <v>130</v>
      </c>
      <c r="L18" s="77"/>
      <c r="M18" s="77"/>
      <c r="N18" s="77"/>
      <c r="O18" s="77"/>
      <c r="P18" s="77"/>
      <c r="Q18" s="77"/>
      <c r="R18" s="77"/>
      <c r="S18" s="77"/>
      <c r="T18" s="77"/>
      <c r="U18" s="404">
        <f>'入札執行通知(送付用)  (案内あり)'!J18</f>
        <v>46081</v>
      </c>
      <c r="V18" s="404"/>
      <c r="W18" s="404"/>
      <c r="X18" s="404"/>
      <c r="Y18" s="404"/>
      <c r="Z18" s="404"/>
      <c r="AA18" s="404"/>
      <c r="AB18" s="404"/>
      <c r="AC18" s="404"/>
      <c r="AD18" s="78"/>
      <c r="AE18" s="78"/>
      <c r="AF18" s="77"/>
      <c r="AG18" s="77"/>
      <c r="AH18" s="79"/>
    </row>
    <row r="19" spans="1:34" ht="24" customHeight="1">
      <c r="A19" s="397" t="s">
        <v>136</v>
      </c>
      <c r="B19" s="397"/>
      <c r="C19" s="397"/>
      <c r="D19" s="397"/>
      <c r="E19" s="397"/>
      <c r="F19" s="397"/>
      <c r="G19" s="397"/>
      <c r="H19" s="409" t="s">
        <v>131</v>
      </c>
      <c r="I19" s="410"/>
      <c r="J19" s="410"/>
      <c r="K19" s="410"/>
      <c r="L19" s="410"/>
      <c r="M19" s="410"/>
      <c r="N19" s="410"/>
      <c r="O19" s="410"/>
      <c r="P19" s="411" t="str">
        <f>IF(P20="","",INDEX(予算執行!$B$35:$N$48,MATCH(結果報告書!P20,予算執行!$B$35:$B$48,0),6))</f>
        <v/>
      </c>
      <c r="Q19" s="411"/>
      <c r="R19" s="411"/>
      <c r="S19" s="411"/>
      <c r="T19" s="411"/>
      <c r="U19" s="411"/>
      <c r="V19" s="411"/>
      <c r="W19" s="411"/>
      <c r="X19" s="411"/>
      <c r="Y19" s="411"/>
      <c r="Z19" s="411"/>
      <c r="AA19" s="411"/>
      <c r="AB19" s="411"/>
      <c r="AC19" s="411"/>
      <c r="AD19" s="411"/>
      <c r="AE19" s="411"/>
      <c r="AF19" s="411"/>
      <c r="AG19" s="411"/>
      <c r="AH19" s="412"/>
    </row>
    <row r="20" spans="1:34" ht="24" customHeight="1">
      <c r="A20" s="397"/>
      <c r="B20" s="397"/>
      <c r="C20" s="397"/>
      <c r="D20" s="397"/>
      <c r="E20" s="397"/>
      <c r="F20" s="397"/>
      <c r="G20" s="397"/>
      <c r="H20" s="409" t="s">
        <v>132</v>
      </c>
      <c r="I20" s="410"/>
      <c r="J20" s="410"/>
      <c r="K20" s="410"/>
      <c r="L20" s="410"/>
      <c r="M20" s="410"/>
      <c r="N20" s="410"/>
      <c r="O20" s="410"/>
      <c r="P20" s="413"/>
      <c r="Q20" s="413"/>
      <c r="R20" s="413"/>
      <c r="S20" s="413"/>
      <c r="T20" s="413"/>
      <c r="U20" s="413"/>
      <c r="V20" s="413"/>
      <c r="W20" s="413"/>
      <c r="X20" s="413"/>
      <c r="Y20" s="413"/>
      <c r="Z20" s="413"/>
      <c r="AA20" s="413"/>
      <c r="AB20" s="413"/>
      <c r="AC20" s="413"/>
      <c r="AD20" s="413"/>
      <c r="AE20" s="413"/>
      <c r="AF20" s="413"/>
      <c r="AG20" s="413"/>
      <c r="AH20" s="414"/>
    </row>
    <row r="21" spans="1:34" ht="24" customHeight="1">
      <c r="A21" s="397"/>
      <c r="B21" s="397"/>
      <c r="C21" s="397"/>
      <c r="D21" s="397"/>
      <c r="E21" s="397"/>
      <c r="F21" s="397"/>
      <c r="G21" s="397"/>
      <c r="H21" s="415" t="s">
        <v>133</v>
      </c>
      <c r="I21" s="416"/>
      <c r="J21" s="416"/>
      <c r="K21" s="416"/>
      <c r="L21" s="416"/>
      <c r="M21" s="416"/>
      <c r="N21" s="416"/>
      <c r="O21" s="416"/>
      <c r="P21" s="417"/>
      <c r="Q21" s="417"/>
      <c r="R21" s="417"/>
      <c r="S21" s="417"/>
      <c r="T21" s="417"/>
      <c r="U21" s="417"/>
      <c r="V21" s="417"/>
      <c r="W21" s="417"/>
      <c r="X21" s="417"/>
      <c r="Y21" s="417"/>
      <c r="Z21" s="417"/>
      <c r="AA21" s="417"/>
      <c r="AB21" s="417"/>
      <c r="AC21" s="417"/>
      <c r="AD21" s="417"/>
      <c r="AE21" s="417"/>
      <c r="AF21" s="417"/>
      <c r="AG21" s="417"/>
      <c r="AH21" s="418"/>
    </row>
    <row r="22" spans="1:34" ht="141.75" customHeight="1">
      <c r="A22" s="408" t="s">
        <v>137</v>
      </c>
      <c r="B22" s="408"/>
      <c r="C22" s="408"/>
      <c r="D22" s="408"/>
      <c r="E22" s="408"/>
      <c r="F22" s="408"/>
      <c r="G22" s="408"/>
      <c r="H22" s="405"/>
      <c r="I22" s="406"/>
      <c r="J22" s="406"/>
      <c r="K22" s="406"/>
      <c r="L22" s="406"/>
      <c r="M22" s="406"/>
      <c r="N22" s="406"/>
      <c r="O22" s="406"/>
      <c r="P22" s="406"/>
      <c r="Q22" s="406"/>
      <c r="R22" s="406"/>
      <c r="S22" s="406"/>
      <c r="T22" s="406"/>
      <c r="U22" s="406"/>
      <c r="V22" s="406"/>
      <c r="W22" s="406"/>
      <c r="X22" s="406"/>
      <c r="Y22" s="406"/>
      <c r="Z22" s="406"/>
      <c r="AA22" s="406"/>
      <c r="AB22" s="406"/>
      <c r="AC22" s="406"/>
      <c r="AD22" s="406"/>
      <c r="AE22" s="406"/>
      <c r="AF22" s="406"/>
      <c r="AG22" s="406"/>
      <c r="AH22" s="407"/>
    </row>
    <row r="23" spans="1:34" ht="30" customHeight="1">
      <c r="B23" s="80"/>
      <c r="C23" s="80"/>
      <c r="D23" s="80"/>
      <c r="E23" s="80"/>
      <c r="F23" s="80"/>
      <c r="G23" s="80"/>
      <c r="H23" s="80"/>
      <c r="I23" s="80"/>
      <c r="J23" s="80"/>
      <c r="K23" s="80"/>
      <c r="L23" s="80"/>
      <c r="M23" s="80"/>
      <c r="N23" s="81"/>
      <c r="O23" s="81"/>
      <c r="P23" s="81"/>
      <c r="Q23" s="81"/>
      <c r="R23" s="81"/>
      <c r="S23" s="81"/>
      <c r="T23" s="81"/>
      <c r="U23" s="81"/>
      <c r="V23" s="81"/>
      <c r="W23" s="81"/>
      <c r="X23" s="81"/>
      <c r="Y23" s="81"/>
      <c r="Z23" s="81"/>
      <c r="AA23" s="81"/>
      <c r="AB23" s="81"/>
      <c r="AC23" s="81"/>
      <c r="AD23" s="81"/>
      <c r="AE23" s="81"/>
      <c r="AF23" s="81"/>
      <c r="AG23" s="61"/>
      <c r="AH23" s="61"/>
    </row>
    <row r="24" spans="1:34" ht="25.5" customHeight="1"/>
  </sheetData>
  <sheetProtection sheet="1"/>
  <mergeCells count="30">
    <mergeCell ref="N1:Q1"/>
    <mergeCell ref="N2:Q3"/>
    <mergeCell ref="R1:U1"/>
    <mergeCell ref="R2:U3"/>
    <mergeCell ref="X8:AG8"/>
    <mergeCell ref="H22:AH22"/>
    <mergeCell ref="A22:G22"/>
    <mergeCell ref="H19:O19"/>
    <mergeCell ref="P19:AH19"/>
    <mergeCell ref="H20:O20"/>
    <mergeCell ref="P20:AH20"/>
    <mergeCell ref="H21:O21"/>
    <mergeCell ref="P21:AH21"/>
    <mergeCell ref="A19:G21"/>
    <mergeCell ref="B11:AH11"/>
    <mergeCell ref="H15:AH15"/>
    <mergeCell ref="A14:G15"/>
    <mergeCell ref="A17:G18"/>
    <mergeCell ref="B6:AH6"/>
    <mergeCell ref="H14:AH14"/>
    <mergeCell ref="U17:AC17"/>
    <mergeCell ref="L16:U16"/>
    <mergeCell ref="U18:AC18"/>
    <mergeCell ref="A16:G16"/>
    <mergeCell ref="B1:E1"/>
    <mergeCell ref="F1:I1"/>
    <mergeCell ref="J1:M1"/>
    <mergeCell ref="B2:E3"/>
    <mergeCell ref="F2:I3"/>
    <mergeCell ref="J2:M3"/>
  </mergeCells>
  <phoneticPr fontId="1"/>
  <printOptions horizontalCentered="1"/>
  <pageMargins left="0.78740157480314965" right="0.78740157480314965" top="0.98425196850393704" bottom="0.98425196850393704" header="0.51181102362204722" footer="0.51181102362204722"/>
  <pageSetup paperSize="9" orientation="portrait" blackAndWhite="1"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BDA4C2CF-CF71-48C3-A2F1-A8897ED54AAD}">
          <x14:formula1>
            <xm:f>予算執行!$B$24:$B$30</xm:f>
          </x14:formula1>
          <xm:sqref>P20:AH20</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BBCC08-7990-4028-8F38-E77517D5FDEF}">
  <sheetPr codeName="Sheet3">
    <tabColor theme="7" tint="0.79998168889431442"/>
  </sheetPr>
  <dimension ref="A1:V48"/>
  <sheetViews>
    <sheetView tabSelected="1" zoomScaleNormal="100" zoomScaleSheetLayoutView="100" workbookViewId="0">
      <selection activeCell="W6" sqref="W6"/>
    </sheetView>
  </sheetViews>
  <sheetFormatPr defaultColWidth="4.59765625" defaultRowHeight="18"/>
  <cols>
    <col min="1" max="22" width="4.59765625" style="1"/>
    <col min="23" max="23" width="21.3984375" style="1" bestFit="1" customWidth="1"/>
    <col min="24" max="24" width="23.5" style="1" bestFit="1" customWidth="1"/>
    <col min="25" max="25" width="14.19921875" style="1" bestFit="1" customWidth="1"/>
    <col min="26" max="16384" width="4.59765625" style="1"/>
  </cols>
  <sheetData>
    <row r="1" spans="1:19" ht="18.45" customHeight="1">
      <c r="A1" s="144"/>
      <c r="B1" s="145"/>
      <c r="C1" s="145"/>
      <c r="D1" s="145"/>
      <c r="E1" s="145"/>
      <c r="F1" s="145"/>
      <c r="G1" s="145"/>
      <c r="H1" s="145"/>
      <c r="I1" s="145"/>
      <c r="J1" s="145"/>
      <c r="K1" s="145"/>
      <c r="L1" s="145"/>
      <c r="M1" s="145"/>
      <c r="N1" s="145"/>
      <c r="O1" s="145"/>
      <c r="P1" s="145"/>
      <c r="Q1" s="145"/>
      <c r="R1" s="146"/>
      <c r="S1" s="1" t="s">
        <v>178</v>
      </c>
    </row>
    <row r="2" spans="1:19" ht="40.049999999999997" customHeight="1">
      <c r="A2" s="141" t="s">
        <v>24</v>
      </c>
      <c r="B2" s="142"/>
      <c r="C2" s="142"/>
      <c r="D2" s="142"/>
      <c r="E2" s="142"/>
      <c r="F2" s="142"/>
      <c r="G2" s="142"/>
      <c r="H2" s="142"/>
      <c r="I2" s="142"/>
      <c r="J2" s="142"/>
      <c r="K2" s="142"/>
      <c r="L2" s="142"/>
      <c r="M2" s="142"/>
      <c r="N2" s="142"/>
      <c r="O2" s="142"/>
      <c r="P2" s="142"/>
      <c r="Q2" s="142"/>
      <c r="R2" s="143"/>
      <c r="S2" s="1" t="s">
        <v>179</v>
      </c>
    </row>
    <row r="3" spans="1:19" ht="19.05" customHeight="1">
      <c r="A3" s="156" t="s">
        <v>0</v>
      </c>
      <c r="B3" s="123"/>
      <c r="C3" s="123"/>
      <c r="D3" s="181">
        <v>46009</v>
      </c>
      <c r="E3" s="182"/>
      <c r="F3" s="182"/>
      <c r="G3" s="182"/>
      <c r="H3" s="182"/>
      <c r="I3" s="195" t="s">
        <v>2</v>
      </c>
      <c r="J3" s="196"/>
      <c r="K3" s="196"/>
      <c r="L3" s="196"/>
      <c r="M3" s="196"/>
      <c r="N3" s="196"/>
      <c r="O3" s="196"/>
      <c r="P3" s="196"/>
      <c r="Q3" s="196"/>
      <c r="R3" s="197"/>
    </row>
    <row r="4" spans="1:19" ht="19.05" customHeight="1">
      <c r="A4" s="166"/>
      <c r="B4" s="167"/>
      <c r="C4" s="167"/>
      <c r="D4" s="183"/>
      <c r="E4" s="184"/>
      <c r="F4" s="184"/>
      <c r="G4" s="184"/>
      <c r="H4" s="184"/>
      <c r="I4" s="198" t="s">
        <v>3</v>
      </c>
      <c r="J4" s="199"/>
      <c r="K4" s="199"/>
      <c r="L4" s="190" t="s">
        <v>195</v>
      </c>
      <c r="M4" s="191"/>
      <c r="N4" s="191"/>
      <c r="O4" s="191"/>
      <c r="P4" s="191"/>
      <c r="Q4" s="191"/>
      <c r="R4" s="192"/>
    </row>
    <row r="5" spans="1:19" ht="19.05" customHeight="1">
      <c r="A5" s="156" t="s">
        <v>1</v>
      </c>
      <c r="B5" s="123"/>
      <c r="C5" s="123"/>
      <c r="D5" s="181"/>
      <c r="E5" s="182"/>
      <c r="F5" s="182"/>
      <c r="G5" s="182"/>
      <c r="H5" s="182"/>
      <c r="I5" s="200" t="s">
        <v>4</v>
      </c>
      <c r="J5" s="201"/>
      <c r="K5" s="201"/>
      <c r="L5" s="205" t="s">
        <v>192</v>
      </c>
      <c r="M5" s="206"/>
      <c r="N5" s="206"/>
      <c r="O5" s="206"/>
      <c r="P5" s="206"/>
      <c r="Q5" s="206"/>
      <c r="R5" s="207"/>
    </row>
    <row r="6" spans="1:19" ht="19.05" customHeight="1">
      <c r="A6" s="166"/>
      <c r="B6" s="167"/>
      <c r="C6" s="167"/>
      <c r="D6" s="185"/>
      <c r="E6" s="186"/>
      <c r="F6" s="186"/>
      <c r="G6" s="186"/>
      <c r="H6" s="186"/>
      <c r="I6" s="202" t="s">
        <v>5</v>
      </c>
      <c r="J6" s="203"/>
      <c r="K6" s="204"/>
      <c r="L6" s="220" t="s">
        <v>196</v>
      </c>
      <c r="M6" s="221"/>
      <c r="N6" s="221"/>
      <c r="O6" s="221"/>
      <c r="P6" s="206"/>
      <c r="Q6" s="206"/>
      <c r="R6" s="2" t="s">
        <v>6</v>
      </c>
    </row>
    <row r="7" spans="1:19" ht="19.05" customHeight="1">
      <c r="A7" s="156" t="s">
        <v>7</v>
      </c>
      <c r="B7" s="123"/>
      <c r="C7" s="123"/>
      <c r="D7" s="193" t="s">
        <v>149</v>
      </c>
      <c r="E7" s="194"/>
      <c r="F7" s="194"/>
      <c r="G7" s="222" t="s">
        <v>150</v>
      </c>
      <c r="H7" s="223"/>
      <c r="I7" s="223"/>
      <c r="J7" s="193" t="s">
        <v>192</v>
      </c>
      <c r="K7" s="194"/>
      <c r="L7" s="194"/>
      <c r="M7" s="193" t="s">
        <v>193</v>
      </c>
      <c r="N7" s="194"/>
      <c r="O7" s="194"/>
      <c r="P7" s="193" t="s">
        <v>194</v>
      </c>
      <c r="Q7" s="194"/>
      <c r="R7" s="215"/>
    </row>
    <row r="8" spans="1:19" ht="55.5" customHeight="1">
      <c r="A8" s="166"/>
      <c r="B8" s="167"/>
      <c r="C8" s="167"/>
      <c r="D8" s="163"/>
      <c r="E8" s="164"/>
      <c r="F8" s="164"/>
      <c r="G8" s="163"/>
      <c r="H8" s="164"/>
      <c r="I8" s="216"/>
      <c r="J8" s="164"/>
      <c r="K8" s="164"/>
      <c r="L8" s="164"/>
      <c r="M8" s="163"/>
      <c r="N8" s="164"/>
      <c r="O8" s="164"/>
      <c r="P8" s="217"/>
      <c r="Q8" s="218"/>
      <c r="R8" s="219"/>
    </row>
    <row r="9" spans="1:19" ht="25.05" customHeight="1">
      <c r="A9" s="156" t="s">
        <v>8</v>
      </c>
      <c r="B9" s="123"/>
      <c r="C9" s="123"/>
      <c r="D9" s="123"/>
      <c r="E9" s="123"/>
      <c r="F9" s="211">
        <v>7</v>
      </c>
      <c r="G9" s="212"/>
      <c r="H9" s="212"/>
      <c r="I9" s="213" t="s">
        <v>43</v>
      </c>
      <c r="J9" s="213"/>
      <c r="K9" s="213"/>
      <c r="L9" s="213"/>
      <c r="M9" s="213"/>
      <c r="N9" s="213"/>
      <c r="O9" s="213"/>
      <c r="P9" s="213"/>
      <c r="Q9" s="213"/>
      <c r="R9" s="214"/>
    </row>
    <row r="10" spans="1:19" ht="25.05" customHeight="1">
      <c r="A10" s="166"/>
      <c r="B10" s="167"/>
      <c r="C10" s="167"/>
      <c r="D10" s="167"/>
      <c r="E10" s="167"/>
      <c r="F10" s="208" t="s">
        <v>191</v>
      </c>
      <c r="G10" s="209"/>
      <c r="H10" s="209"/>
      <c r="I10" s="209"/>
      <c r="J10" s="209"/>
      <c r="K10" s="209"/>
      <c r="L10" s="209"/>
      <c r="M10" s="209"/>
      <c r="N10" s="209"/>
      <c r="O10" s="209"/>
      <c r="P10" s="209"/>
      <c r="Q10" s="209"/>
      <c r="R10" s="210"/>
    </row>
    <row r="11" spans="1:19" ht="27.45" customHeight="1">
      <c r="A11" s="156" t="s">
        <v>9</v>
      </c>
      <c r="B11" s="123"/>
      <c r="C11" s="123"/>
      <c r="D11" s="123"/>
      <c r="E11" s="123"/>
      <c r="F11" s="187" t="s">
        <v>190</v>
      </c>
      <c r="G11" s="188"/>
      <c r="H11" s="188"/>
      <c r="I11" s="188"/>
      <c r="J11" s="188"/>
      <c r="K11" s="188"/>
      <c r="L11" s="188"/>
      <c r="M11" s="188"/>
      <c r="N11" s="188"/>
      <c r="O11" s="188"/>
      <c r="P11" s="188"/>
      <c r="Q11" s="188"/>
      <c r="R11" s="189"/>
    </row>
    <row r="12" spans="1:19" ht="27.45" customHeight="1">
      <c r="A12" s="156" t="s">
        <v>10</v>
      </c>
      <c r="B12" s="123"/>
      <c r="C12" s="123"/>
      <c r="D12" s="123"/>
      <c r="E12" s="157"/>
      <c r="F12" s="182">
        <v>46035</v>
      </c>
      <c r="G12" s="182"/>
      <c r="H12" s="182"/>
      <c r="I12" s="182"/>
      <c r="J12" s="182"/>
      <c r="K12" s="3" t="s">
        <v>11</v>
      </c>
      <c r="L12" s="182">
        <v>46081</v>
      </c>
      <c r="M12" s="182"/>
      <c r="N12" s="182"/>
      <c r="O12" s="182"/>
      <c r="P12" s="182"/>
      <c r="Q12" s="4" t="s">
        <v>12</v>
      </c>
      <c r="R12" s="5"/>
    </row>
    <row r="13" spans="1:19" ht="27.45" customHeight="1">
      <c r="A13" s="156" t="s">
        <v>13</v>
      </c>
      <c r="B13" s="123"/>
      <c r="C13" s="123"/>
      <c r="D13" s="123"/>
      <c r="E13" s="157"/>
      <c r="F13" s="160">
        <v>1290000</v>
      </c>
      <c r="G13" s="160"/>
      <c r="H13" s="160"/>
      <c r="I13" s="160"/>
      <c r="J13" s="158" t="s">
        <v>14</v>
      </c>
      <c r="K13" s="123"/>
      <c r="L13" s="123"/>
      <c r="M13" s="123"/>
      <c r="N13" s="157"/>
      <c r="O13" s="159">
        <v>1290000</v>
      </c>
      <c r="P13" s="160"/>
      <c r="Q13" s="160"/>
      <c r="R13" s="161"/>
    </row>
    <row r="14" spans="1:19" ht="27.45" customHeight="1">
      <c r="A14" s="156" t="s">
        <v>15</v>
      </c>
      <c r="B14" s="123"/>
      <c r="C14" s="123"/>
      <c r="D14" s="123"/>
      <c r="E14" s="157"/>
      <c r="F14" s="159">
        <v>1211100</v>
      </c>
      <c r="G14" s="160"/>
      <c r="H14" s="160"/>
      <c r="I14" s="162"/>
      <c r="J14" s="163"/>
      <c r="K14" s="164"/>
      <c r="L14" s="164"/>
      <c r="M14" s="164"/>
      <c r="N14" s="164"/>
      <c r="O14" s="164"/>
      <c r="P14" s="164"/>
      <c r="Q14" s="164"/>
      <c r="R14" s="165"/>
    </row>
    <row r="15" spans="1:19" ht="27.45" customHeight="1">
      <c r="A15" s="155" t="s">
        <v>16</v>
      </c>
      <c r="B15" s="123"/>
      <c r="C15" s="123"/>
      <c r="D15" s="123"/>
      <c r="E15" s="123"/>
      <c r="F15" s="6" t="s">
        <v>20</v>
      </c>
      <c r="G15" s="123" t="s">
        <v>17</v>
      </c>
      <c r="H15" s="123"/>
      <c r="I15" s="123"/>
      <c r="J15" s="123"/>
      <c r="K15" s="7" t="s">
        <v>20</v>
      </c>
      <c r="L15" s="123" t="s">
        <v>18</v>
      </c>
      <c r="M15" s="123"/>
      <c r="N15" s="123"/>
      <c r="O15" s="7" t="s">
        <v>20</v>
      </c>
      <c r="P15" s="124" t="s">
        <v>19</v>
      </c>
      <c r="Q15" s="124"/>
      <c r="R15" s="125"/>
    </row>
    <row r="16" spans="1:19" ht="27.45" customHeight="1">
      <c r="A16" s="156" t="s">
        <v>21</v>
      </c>
      <c r="B16" s="123"/>
      <c r="C16" s="123"/>
      <c r="D16" s="123"/>
      <c r="E16" s="123"/>
      <c r="F16" s="169" t="s">
        <v>22</v>
      </c>
      <c r="G16" s="170"/>
      <c r="H16" s="170"/>
      <c r="I16" s="170"/>
      <c r="J16" s="170"/>
      <c r="K16" s="170"/>
      <c r="L16" s="170"/>
      <c r="M16" s="170"/>
      <c r="N16" s="170"/>
      <c r="O16" s="170"/>
      <c r="P16" s="170"/>
      <c r="Q16" s="170"/>
      <c r="R16" s="171"/>
    </row>
    <row r="17" spans="1:18" ht="17.7" customHeight="1">
      <c r="A17" s="156" t="s">
        <v>23</v>
      </c>
      <c r="B17" s="123"/>
      <c r="C17" s="123"/>
      <c r="D17" s="123"/>
      <c r="E17" s="123"/>
      <c r="F17" s="172" t="s">
        <v>177</v>
      </c>
      <c r="G17" s="173"/>
      <c r="H17" s="173"/>
      <c r="I17" s="173"/>
      <c r="J17" s="173"/>
      <c r="K17" s="173"/>
      <c r="L17" s="173"/>
      <c r="M17" s="173"/>
      <c r="N17" s="173"/>
      <c r="O17" s="173"/>
      <c r="P17" s="173"/>
      <c r="Q17" s="173"/>
      <c r="R17" s="174"/>
    </row>
    <row r="18" spans="1:18" ht="17.7" customHeight="1">
      <c r="A18" s="166"/>
      <c r="B18" s="167"/>
      <c r="C18" s="167"/>
      <c r="D18" s="167"/>
      <c r="E18" s="167"/>
      <c r="F18" s="175" t="s">
        <v>187</v>
      </c>
      <c r="G18" s="176"/>
      <c r="H18" s="176"/>
      <c r="I18" s="176"/>
      <c r="J18" s="176"/>
      <c r="K18" s="176"/>
      <c r="L18" s="176"/>
      <c r="M18" s="176"/>
      <c r="N18" s="176"/>
      <c r="O18" s="176"/>
      <c r="P18" s="176"/>
      <c r="Q18" s="176"/>
      <c r="R18" s="177"/>
    </row>
    <row r="19" spans="1:18" ht="17.7" customHeight="1">
      <c r="A19" s="166"/>
      <c r="B19" s="167"/>
      <c r="C19" s="167"/>
      <c r="D19" s="167"/>
      <c r="E19" s="167"/>
      <c r="F19" s="175" t="s">
        <v>188</v>
      </c>
      <c r="G19" s="176"/>
      <c r="H19" s="176"/>
      <c r="I19" s="176"/>
      <c r="J19" s="176"/>
      <c r="K19" s="176"/>
      <c r="L19" s="176"/>
      <c r="M19" s="176"/>
      <c r="N19" s="176"/>
      <c r="O19" s="176"/>
      <c r="P19" s="176"/>
      <c r="Q19" s="176"/>
      <c r="R19" s="177"/>
    </row>
    <row r="20" spans="1:18" ht="17.7" customHeight="1">
      <c r="A20" s="166"/>
      <c r="B20" s="167"/>
      <c r="C20" s="167"/>
      <c r="D20" s="167"/>
      <c r="E20" s="167"/>
      <c r="F20" s="175" t="s">
        <v>189</v>
      </c>
      <c r="G20" s="176"/>
      <c r="H20" s="176"/>
      <c r="I20" s="176"/>
      <c r="J20" s="176"/>
      <c r="K20" s="176"/>
      <c r="L20" s="176"/>
      <c r="M20" s="176"/>
      <c r="N20" s="176"/>
      <c r="O20" s="176"/>
      <c r="P20" s="176"/>
      <c r="Q20" s="176"/>
      <c r="R20" s="177"/>
    </row>
    <row r="21" spans="1:18" ht="17.7" customHeight="1">
      <c r="A21" s="166"/>
      <c r="B21" s="167"/>
      <c r="C21" s="167"/>
      <c r="D21" s="167"/>
      <c r="E21" s="167"/>
      <c r="F21" s="175"/>
      <c r="G21" s="176"/>
      <c r="H21" s="176"/>
      <c r="I21" s="176"/>
      <c r="J21" s="176"/>
      <c r="K21" s="176"/>
      <c r="L21" s="176"/>
      <c r="M21" s="176"/>
      <c r="N21" s="176"/>
      <c r="O21" s="176"/>
      <c r="P21" s="176"/>
      <c r="Q21" s="176"/>
      <c r="R21" s="177"/>
    </row>
    <row r="22" spans="1:18" ht="17.7" customHeight="1">
      <c r="A22" s="166"/>
      <c r="B22" s="167"/>
      <c r="C22" s="167"/>
      <c r="D22" s="167"/>
      <c r="E22" s="167"/>
      <c r="F22" s="178"/>
      <c r="G22" s="179"/>
      <c r="H22" s="179"/>
      <c r="I22" s="179"/>
      <c r="J22" s="179"/>
      <c r="K22" s="179"/>
      <c r="L22" s="179"/>
      <c r="M22" s="179"/>
      <c r="N22" s="179"/>
      <c r="O22" s="179"/>
      <c r="P22" s="179"/>
      <c r="Q22" s="179"/>
      <c r="R22" s="180"/>
    </row>
    <row r="23" spans="1:18" ht="22.5" customHeight="1">
      <c r="A23" s="135" t="s">
        <v>25</v>
      </c>
      <c r="B23" s="147" t="s">
        <v>26</v>
      </c>
      <c r="C23" s="148"/>
      <c r="D23" s="148"/>
      <c r="E23" s="148"/>
      <c r="F23" s="149"/>
      <c r="G23" s="150" t="s">
        <v>27</v>
      </c>
      <c r="H23" s="151"/>
      <c r="I23" s="151"/>
      <c r="J23" s="151"/>
      <c r="K23" s="151"/>
      <c r="L23" s="151"/>
      <c r="M23" s="151"/>
      <c r="N23" s="152"/>
      <c r="O23" s="153" t="s">
        <v>28</v>
      </c>
      <c r="P23" s="154"/>
      <c r="Q23" s="154"/>
      <c r="R23" s="154"/>
    </row>
    <row r="24" spans="1:18" ht="19.8" customHeight="1">
      <c r="A24" s="136"/>
      <c r="B24" s="132"/>
      <c r="C24" s="133"/>
      <c r="D24" s="133"/>
      <c r="E24" s="133"/>
      <c r="F24" s="134"/>
      <c r="G24" s="138" t="str">
        <f t="shared" ref="G24:G30" si="0">IF($B24="","",INDEX($B$35:$N$48,MATCH($B24,$B$35:$B$48,0),6))</f>
        <v/>
      </c>
      <c r="H24" s="138"/>
      <c r="I24" s="138"/>
      <c r="J24" s="138"/>
      <c r="K24" s="138"/>
      <c r="L24" s="138"/>
      <c r="M24" s="138"/>
      <c r="N24" s="139"/>
      <c r="O24" s="121"/>
      <c r="P24" s="122"/>
      <c r="Q24" s="122"/>
      <c r="R24" s="122"/>
    </row>
    <row r="25" spans="1:18" ht="19.8" customHeight="1">
      <c r="A25" s="136"/>
      <c r="B25" s="121"/>
      <c r="C25" s="122"/>
      <c r="D25" s="122"/>
      <c r="E25" s="122"/>
      <c r="F25" s="140"/>
      <c r="G25" s="138" t="str">
        <f t="shared" si="0"/>
        <v/>
      </c>
      <c r="H25" s="138"/>
      <c r="I25" s="138"/>
      <c r="J25" s="138"/>
      <c r="K25" s="138"/>
      <c r="L25" s="138"/>
      <c r="M25" s="138"/>
      <c r="N25" s="139"/>
      <c r="O25" s="132"/>
      <c r="P25" s="133"/>
      <c r="Q25" s="133"/>
      <c r="R25" s="133"/>
    </row>
    <row r="26" spans="1:18" ht="19.8" customHeight="1">
      <c r="A26" s="136"/>
      <c r="B26" s="121"/>
      <c r="C26" s="122"/>
      <c r="D26" s="122"/>
      <c r="E26" s="122"/>
      <c r="F26" s="140"/>
      <c r="G26" s="138" t="str">
        <f t="shared" si="0"/>
        <v/>
      </c>
      <c r="H26" s="138"/>
      <c r="I26" s="138"/>
      <c r="J26" s="138"/>
      <c r="K26" s="138"/>
      <c r="L26" s="138"/>
      <c r="M26" s="138"/>
      <c r="N26" s="139"/>
      <c r="O26" s="132"/>
      <c r="P26" s="133"/>
      <c r="Q26" s="133"/>
      <c r="R26" s="133"/>
    </row>
    <row r="27" spans="1:18" ht="19.8" customHeight="1">
      <c r="A27" s="136"/>
      <c r="B27" s="132"/>
      <c r="C27" s="133"/>
      <c r="D27" s="133"/>
      <c r="E27" s="133"/>
      <c r="F27" s="134"/>
      <c r="G27" s="138" t="str">
        <f t="shared" si="0"/>
        <v/>
      </c>
      <c r="H27" s="138"/>
      <c r="I27" s="138"/>
      <c r="J27" s="138"/>
      <c r="K27" s="138"/>
      <c r="L27" s="138"/>
      <c r="M27" s="138"/>
      <c r="N27" s="139"/>
      <c r="O27" s="168"/>
      <c r="P27" s="122"/>
      <c r="Q27" s="122"/>
      <c r="R27" s="122"/>
    </row>
    <row r="28" spans="1:18" ht="19.8" customHeight="1">
      <c r="A28" s="136"/>
      <c r="B28" s="132"/>
      <c r="C28" s="133"/>
      <c r="D28" s="133"/>
      <c r="E28" s="133"/>
      <c r="F28" s="134"/>
      <c r="G28" s="138" t="str">
        <f t="shared" si="0"/>
        <v/>
      </c>
      <c r="H28" s="138"/>
      <c r="I28" s="138"/>
      <c r="J28" s="138"/>
      <c r="K28" s="138"/>
      <c r="L28" s="138"/>
      <c r="M28" s="138"/>
      <c r="N28" s="139"/>
      <c r="O28" s="168"/>
      <c r="P28" s="122"/>
      <c r="Q28" s="122"/>
      <c r="R28" s="122"/>
    </row>
    <row r="29" spans="1:18" ht="19.8" customHeight="1">
      <c r="A29" s="136"/>
      <c r="B29" s="132"/>
      <c r="C29" s="133"/>
      <c r="D29" s="133"/>
      <c r="E29" s="133"/>
      <c r="F29" s="134"/>
      <c r="G29" s="138" t="str">
        <f t="shared" si="0"/>
        <v/>
      </c>
      <c r="H29" s="138"/>
      <c r="I29" s="138"/>
      <c r="J29" s="138"/>
      <c r="K29" s="138"/>
      <c r="L29" s="138"/>
      <c r="M29" s="138"/>
      <c r="N29" s="139"/>
      <c r="O29" s="132"/>
      <c r="P29" s="133"/>
      <c r="Q29" s="133"/>
      <c r="R29" s="133"/>
    </row>
    <row r="30" spans="1:18" ht="19.8" customHeight="1">
      <c r="A30" s="137"/>
      <c r="B30" s="132"/>
      <c r="C30" s="133"/>
      <c r="D30" s="133"/>
      <c r="E30" s="133"/>
      <c r="F30" s="134"/>
      <c r="G30" s="138" t="str">
        <f t="shared" si="0"/>
        <v/>
      </c>
      <c r="H30" s="138"/>
      <c r="I30" s="138"/>
      <c r="J30" s="138"/>
      <c r="K30" s="138"/>
      <c r="L30" s="138"/>
      <c r="M30" s="138"/>
      <c r="N30" s="139"/>
      <c r="O30" s="121"/>
      <c r="P30" s="122"/>
      <c r="Q30" s="122"/>
      <c r="R30" s="122"/>
    </row>
    <row r="31" spans="1:18" ht="76.95" customHeight="1">
      <c r="A31" s="126" t="s">
        <v>29</v>
      </c>
      <c r="B31" s="127"/>
      <c r="C31" s="127"/>
      <c r="D31" s="127"/>
      <c r="E31" s="128"/>
      <c r="F31" s="129" t="s">
        <v>186</v>
      </c>
      <c r="G31" s="130"/>
      <c r="H31" s="130"/>
      <c r="I31" s="130"/>
      <c r="J31" s="130"/>
      <c r="K31" s="130"/>
      <c r="L31" s="130"/>
      <c r="M31" s="130"/>
      <c r="N31" s="130"/>
      <c r="O31" s="130"/>
      <c r="P31" s="130"/>
      <c r="Q31" s="130"/>
      <c r="R31" s="131"/>
    </row>
    <row r="35" spans="2:22">
      <c r="B35" s="113" t="s">
        <v>154</v>
      </c>
      <c r="C35" s="114"/>
      <c r="D35" s="114"/>
      <c r="E35" s="114"/>
      <c r="F35" s="114"/>
      <c r="G35" s="107" t="s">
        <v>185</v>
      </c>
      <c r="H35" s="108"/>
      <c r="I35" s="108"/>
      <c r="J35" s="108"/>
      <c r="K35" s="108"/>
      <c r="L35" s="108"/>
      <c r="M35" s="108"/>
      <c r="N35" s="109"/>
      <c r="O35" s="110"/>
      <c r="P35" s="111"/>
      <c r="Q35" s="110"/>
      <c r="R35" s="110"/>
      <c r="S35" s="110"/>
      <c r="T35" s="110"/>
      <c r="U35" s="110"/>
      <c r="V35" s="110"/>
    </row>
    <row r="36" spans="2:22">
      <c r="B36" s="113" t="s">
        <v>153</v>
      </c>
      <c r="C36" s="114"/>
      <c r="D36" s="114"/>
      <c r="E36" s="114"/>
      <c r="F36" s="114"/>
      <c r="G36" s="107" t="s">
        <v>163</v>
      </c>
      <c r="H36" s="108"/>
      <c r="I36" s="108"/>
      <c r="J36" s="108"/>
      <c r="K36" s="108"/>
      <c r="L36" s="108"/>
      <c r="M36" s="108"/>
      <c r="N36" s="109"/>
      <c r="O36" s="110"/>
      <c r="P36" s="111"/>
      <c r="Q36" s="110"/>
      <c r="R36" s="110"/>
      <c r="S36" s="110"/>
      <c r="T36" s="110"/>
      <c r="U36" s="110"/>
      <c r="V36" s="110"/>
    </row>
    <row r="37" spans="2:22">
      <c r="B37" s="113" t="s">
        <v>148</v>
      </c>
      <c r="C37" s="114"/>
      <c r="D37" s="114"/>
      <c r="E37" s="114"/>
      <c r="F37" s="114"/>
      <c r="G37" s="107" t="s">
        <v>170</v>
      </c>
      <c r="H37" s="108"/>
      <c r="I37" s="108"/>
      <c r="J37" s="108"/>
      <c r="K37" s="108"/>
      <c r="L37" s="108"/>
      <c r="M37" s="108"/>
      <c r="N37" s="109"/>
      <c r="O37" s="110"/>
      <c r="P37" s="111"/>
      <c r="Q37" s="110"/>
      <c r="R37" s="110"/>
      <c r="S37" s="110"/>
      <c r="T37" s="110"/>
      <c r="U37" s="110"/>
      <c r="V37" s="110"/>
    </row>
    <row r="38" spans="2:22">
      <c r="B38" s="113" t="s">
        <v>157</v>
      </c>
      <c r="C38" s="114"/>
      <c r="D38" s="114"/>
      <c r="E38" s="114"/>
      <c r="F38" s="114"/>
      <c r="G38" s="107" t="s">
        <v>166</v>
      </c>
      <c r="H38" s="108"/>
      <c r="I38" s="108"/>
      <c r="J38" s="108"/>
      <c r="K38" s="108"/>
      <c r="L38" s="108"/>
      <c r="M38" s="108"/>
      <c r="N38" s="109"/>
      <c r="O38" s="110"/>
      <c r="P38" s="111" t="s">
        <v>167</v>
      </c>
      <c r="Q38" s="110"/>
      <c r="R38" s="110"/>
      <c r="S38" s="110"/>
      <c r="T38" s="110"/>
      <c r="U38" s="110"/>
      <c r="V38" s="110"/>
    </row>
    <row r="39" spans="2:22">
      <c r="B39" s="113" t="s">
        <v>162</v>
      </c>
      <c r="C39" s="114"/>
      <c r="D39" s="114"/>
      <c r="E39" s="114"/>
      <c r="F39" s="114"/>
      <c r="G39" s="107" t="s">
        <v>174</v>
      </c>
      <c r="H39" s="108"/>
      <c r="I39" s="108"/>
      <c r="J39" s="108"/>
      <c r="K39" s="108"/>
      <c r="L39" s="108"/>
      <c r="M39" s="108"/>
      <c r="N39" s="109"/>
      <c r="O39" s="110"/>
      <c r="P39" s="111" t="s">
        <v>175</v>
      </c>
      <c r="Q39" s="110"/>
      <c r="R39" s="110"/>
      <c r="S39" s="110"/>
      <c r="T39" s="110"/>
      <c r="U39" s="110"/>
      <c r="V39" s="110"/>
    </row>
    <row r="40" spans="2:22">
      <c r="B40" s="113" t="s">
        <v>155</v>
      </c>
      <c r="C40" s="114"/>
      <c r="D40" s="114"/>
      <c r="E40" s="114"/>
      <c r="F40" s="114"/>
      <c r="G40" s="107" t="s">
        <v>184</v>
      </c>
      <c r="H40" s="108"/>
      <c r="I40" s="108"/>
      <c r="J40" s="108"/>
      <c r="K40" s="108"/>
      <c r="L40" s="108"/>
      <c r="M40" s="108"/>
      <c r="N40" s="109"/>
      <c r="O40" s="110"/>
      <c r="P40" s="111"/>
      <c r="Q40" s="110"/>
      <c r="R40" s="110"/>
      <c r="S40" s="110"/>
      <c r="T40" s="110"/>
      <c r="U40" s="110"/>
      <c r="V40" s="110"/>
    </row>
    <row r="41" spans="2:22">
      <c r="B41" s="113" t="s">
        <v>159</v>
      </c>
      <c r="C41" s="114"/>
      <c r="D41" s="114"/>
      <c r="E41" s="114"/>
      <c r="F41" s="114"/>
      <c r="G41" s="107" t="s">
        <v>168</v>
      </c>
      <c r="H41" s="108"/>
      <c r="I41" s="108"/>
      <c r="J41" s="108"/>
      <c r="K41" s="108"/>
      <c r="L41" s="108"/>
      <c r="M41" s="108"/>
      <c r="N41" s="109"/>
      <c r="O41" s="110"/>
      <c r="P41" s="111" t="s">
        <v>169</v>
      </c>
      <c r="Q41" s="110"/>
      <c r="R41" s="110"/>
      <c r="S41" s="110"/>
      <c r="T41" s="110"/>
      <c r="U41" s="110"/>
      <c r="V41" s="110"/>
    </row>
    <row r="42" spans="2:22">
      <c r="B42" s="113" t="s">
        <v>158</v>
      </c>
      <c r="C42" s="114"/>
      <c r="D42" s="114"/>
      <c r="E42" s="114"/>
      <c r="F42" s="114"/>
      <c r="G42" s="107" t="s">
        <v>183</v>
      </c>
      <c r="H42" s="108"/>
      <c r="I42" s="108"/>
      <c r="J42" s="108"/>
      <c r="K42" s="108"/>
      <c r="L42" s="108"/>
      <c r="M42" s="108"/>
      <c r="N42" s="109"/>
      <c r="O42" s="110"/>
      <c r="P42" s="111"/>
      <c r="Q42" s="110"/>
      <c r="R42" s="110"/>
      <c r="S42" s="110"/>
      <c r="T42" s="110"/>
      <c r="U42" s="110"/>
      <c r="V42" s="110"/>
    </row>
    <row r="43" spans="2:22">
      <c r="B43" s="113" t="s">
        <v>161</v>
      </c>
      <c r="C43" s="114"/>
      <c r="D43" s="114"/>
      <c r="E43" s="114"/>
      <c r="F43" s="114"/>
      <c r="G43" s="107" t="s">
        <v>173</v>
      </c>
      <c r="H43" s="108"/>
      <c r="I43" s="108"/>
      <c r="J43" s="108"/>
      <c r="K43" s="108"/>
      <c r="L43" s="108"/>
      <c r="M43" s="108"/>
      <c r="N43" s="109"/>
      <c r="O43" s="110"/>
      <c r="P43" s="111"/>
      <c r="Q43" s="110"/>
      <c r="R43" s="110"/>
      <c r="S43" s="110"/>
      <c r="T43" s="110"/>
      <c r="U43" s="110"/>
      <c r="V43" s="110"/>
    </row>
    <row r="44" spans="2:22">
      <c r="B44" s="113" t="s">
        <v>156</v>
      </c>
      <c r="C44" s="114"/>
      <c r="D44" s="114"/>
      <c r="E44" s="114"/>
      <c r="F44" s="114"/>
      <c r="G44" s="107" t="s">
        <v>164</v>
      </c>
      <c r="H44" s="108"/>
      <c r="I44" s="108"/>
      <c r="J44" s="108"/>
      <c r="K44" s="108"/>
      <c r="L44" s="108"/>
      <c r="M44" s="108"/>
      <c r="N44" s="109"/>
      <c r="O44" s="110"/>
      <c r="P44" s="111" t="s">
        <v>165</v>
      </c>
      <c r="Q44" s="110"/>
      <c r="R44" s="110"/>
      <c r="S44" s="110"/>
      <c r="T44" s="110"/>
      <c r="U44" s="110"/>
      <c r="V44" s="110"/>
    </row>
    <row r="45" spans="2:22">
      <c r="B45" s="113" t="s">
        <v>160</v>
      </c>
      <c r="C45" s="114"/>
      <c r="D45" s="114"/>
      <c r="E45" s="114"/>
      <c r="F45" s="114"/>
      <c r="G45" s="107" t="s">
        <v>171</v>
      </c>
      <c r="H45" s="108"/>
      <c r="I45" s="108"/>
      <c r="J45" s="108"/>
      <c r="K45" s="108"/>
      <c r="L45" s="108"/>
      <c r="M45" s="108"/>
      <c r="N45" s="109"/>
      <c r="O45" s="110"/>
      <c r="P45" s="111" t="s">
        <v>172</v>
      </c>
      <c r="Q45" s="110"/>
      <c r="R45" s="110"/>
      <c r="S45" s="110"/>
      <c r="T45" s="110"/>
      <c r="U45" s="110"/>
      <c r="V45" s="110"/>
    </row>
    <row r="46" spans="2:22">
      <c r="B46" s="115" t="s">
        <v>176</v>
      </c>
      <c r="C46" s="116"/>
      <c r="D46" s="116"/>
      <c r="E46" s="116"/>
      <c r="F46" s="116"/>
      <c r="G46" s="107" t="s">
        <v>180</v>
      </c>
      <c r="H46" s="107"/>
      <c r="I46" s="107"/>
      <c r="J46" s="107"/>
      <c r="K46" s="107"/>
      <c r="L46" s="107"/>
      <c r="M46" s="107"/>
      <c r="N46" s="112"/>
      <c r="O46" s="110"/>
      <c r="P46" s="111"/>
      <c r="Q46" s="110"/>
      <c r="R46" s="110"/>
      <c r="S46" s="110"/>
      <c r="T46" s="110"/>
      <c r="U46" s="110"/>
      <c r="V46" s="110"/>
    </row>
    <row r="47" spans="2:22">
      <c r="B47" s="115"/>
      <c r="C47" s="116"/>
      <c r="D47" s="116"/>
      <c r="E47" s="116"/>
      <c r="F47" s="116"/>
      <c r="G47" s="107"/>
      <c r="H47" s="107"/>
      <c r="I47" s="107"/>
      <c r="J47" s="107"/>
      <c r="K47" s="107"/>
      <c r="L47" s="107"/>
      <c r="M47" s="107"/>
      <c r="N47" s="112"/>
      <c r="O47" s="110"/>
      <c r="P47" s="111"/>
      <c r="Q47" s="110"/>
      <c r="R47" s="110"/>
      <c r="S47" s="110"/>
      <c r="T47" s="110"/>
      <c r="U47" s="110"/>
      <c r="V47" s="110"/>
    </row>
    <row r="48" spans="2:22">
      <c r="B48" s="115"/>
      <c r="C48" s="116"/>
      <c r="D48" s="116"/>
      <c r="E48" s="116"/>
      <c r="F48" s="116"/>
      <c r="G48" s="107"/>
      <c r="H48" s="107"/>
      <c r="I48" s="107"/>
      <c r="J48" s="107"/>
      <c r="K48" s="107"/>
      <c r="L48" s="107"/>
      <c r="M48" s="107"/>
      <c r="N48" s="112"/>
      <c r="O48" s="110"/>
      <c r="P48" s="111"/>
      <c r="Q48" s="110"/>
      <c r="R48" s="110"/>
      <c r="S48" s="110"/>
      <c r="T48" s="110"/>
      <c r="U48" s="110"/>
      <c r="V48" s="110"/>
    </row>
  </sheetData>
  <sheetProtection sheet="1" objects="1" scenarios="1"/>
  <sortState xmlns:xlrd2="http://schemas.microsoft.com/office/spreadsheetml/2017/richdata2" ref="B35:V45">
    <sortCondition ref="B35:B45"/>
  </sortState>
  <mergeCells count="80">
    <mergeCell ref="G26:N26"/>
    <mergeCell ref="O26:R26"/>
    <mergeCell ref="L6:Q6"/>
    <mergeCell ref="J7:L7"/>
    <mergeCell ref="D7:F7"/>
    <mergeCell ref="G7:I7"/>
    <mergeCell ref="A7:C8"/>
    <mergeCell ref="F10:R10"/>
    <mergeCell ref="F9:H9"/>
    <mergeCell ref="I9:R9"/>
    <mergeCell ref="P7:R7"/>
    <mergeCell ref="D8:F8"/>
    <mergeCell ref="G8:I8"/>
    <mergeCell ref="J8:L8"/>
    <mergeCell ref="M8:O8"/>
    <mergeCell ref="P8:R8"/>
    <mergeCell ref="D3:H4"/>
    <mergeCell ref="D5:H6"/>
    <mergeCell ref="A11:E11"/>
    <mergeCell ref="A12:E12"/>
    <mergeCell ref="L12:P12"/>
    <mergeCell ref="F12:J12"/>
    <mergeCell ref="F11:R11"/>
    <mergeCell ref="L4:R4"/>
    <mergeCell ref="A3:C4"/>
    <mergeCell ref="M7:O7"/>
    <mergeCell ref="I3:R3"/>
    <mergeCell ref="I4:K4"/>
    <mergeCell ref="I5:K5"/>
    <mergeCell ref="I6:K6"/>
    <mergeCell ref="L5:R5"/>
    <mergeCell ref="A9:E10"/>
    <mergeCell ref="O27:R27"/>
    <mergeCell ref="O29:R29"/>
    <mergeCell ref="A16:E16"/>
    <mergeCell ref="F16:R16"/>
    <mergeCell ref="A17:E22"/>
    <mergeCell ref="F17:R17"/>
    <mergeCell ref="F18:R18"/>
    <mergeCell ref="F19:R19"/>
    <mergeCell ref="F20:R20"/>
    <mergeCell ref="F21:R21"/>
    <mergeCell ref="F22:R22"/>
    <mergeCell ref="O25:R25"/>
    <mergeCell ref="B28:F28"/>
    <mergeCell ref="G28:N28"/>
    <mergeCell ref="O28:R28"/>
    <mergeCell ref="B26:F26"/>
    <mergeCell ref="A2:R2"/>
    <mergeCell ref="A1:R1"/>
    <mergeCell ref="B23:F23"/>
    <mergeCell ref="G23:N23"/>
    <mergeCell ref="B24:F24"/>
    <mergeCell ref="O23:R23"/>
    <mergeCell ref="O24:R24"/>
    <mergeCell ref="A15:E15"/>
    <mergeCell ref="A13:E13"/>
    <mergeCell ref="J13:N13"/>
    <mergeCell ref="A14:E14"/>
    <mergeCell ref="O13:R13"/>
    <mergeCell ref="F14:I14"/>
    <mergeCell ref="F13:I13"/>
    <mergeCell ref="J14:R14"/>
    <mergeCell ref="A5:C6"/>
    <mergeCell ref="O30:R30"/>
    <mergeCell ref="G15:J15"/>
    <mergeCell ref="L15:N15"/>
    <mergeCell ref="P15:R15"/>
    <mergeCell ref="A31:E31"/>
    <mergeCell ref="F31:R31"/>
    <mergeCell ref="B30:F30"/>
    <mergeCell ref="A23:A30"/>
    <mergeCell ref="G24:N24"/>
    <mergeCell ref="G25:N25"/>
    <mergeCell ref="G27:N27"/>
    <mergeCell ref="G29:N29"/>
    <mergeCell ref="G30:N30"/>
    <mergeCell ref="B25:F25"/>
    <mergeCell ref="B27:F27"/>
    <mergeCell ref="B29:F29"/>
  </mergeCells>
  <phoneticPr fontId="1"/>
  <dataValidations count="2">
    <dataValidation type="list" allowBlank="1" showInputMessage="1" showErrorMessage="1" sqref="I9:R9" xr:uid="{19F4C40D-1B29-490E-9656-82A7081D5D04}">
      <formula1>"多面的機能支払交付金資源向上（共同活動）事業,多面的機能支払交付金資源向上（長寿命化）事業"</formula1>
    </dataValidation>
    <dataValidation type="list" allowBlank="1" showInputMessage="1" showErrorMessage="1" sqref="B24:F30" xr:uid="{59BADA44-1FF7-4D96-A54D-5FB2884166D3}">
      <formula1>$B$35:$B$48</formula1>
    </dataValidation>
  </dataValidations>
  <printOptions horizontalCentered="1"/>
  <pageMargins left="0.70866141732283472" right="0.51181102362204722" top="0.43307086614173229" bottom="0.31496062992125984" header="0.31496062992125984" footer="0.31496062992125984"/>
  <pageSetup paperSize="9" scale="99" orientation="landscape" blackAndWhite="1"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0BE34E-D928-450D-B460-E2ED81015695}">
  <sheetPr codeName="Sheet4">
    <tabColor theme="9" tint="0.79998168889431442"/>
  </sheetPr>
  <dimension ref="A1:AI39"/>
  <sheetViews>
    <sheetView zoomScale="98" zoomScaleNormal="98" zoomScaleSheetLayoutView="100" workbookViewId="0">
      <selection activeCell="S3" sqref="S3"/>
    </sheetView>
  </sheetViews>
  <sheetFormatPr defaultColWidth="4.59765625" defaultRowHeight="18"/>
  <cols>
    <col min="1" max="1" width="4.59765625" style="1" customWidth="1"/>
    <col min="2" max="18" width="4.59765625" style="1"/>
    <col min="19" max="19" width="12.19921875" style="1" customWidth="1"/>
    <col min="20" max="16384" width="4.59765625" style="1"/>
  </cols>
  <sheetData>
    <row r="1" spans="1:21">
      <c r="A1" s="231" t="s">
        <v>7</v>
      </c>
      <c r="B1" s="231"/>
      <c r="C1" s="231"/>
      <c r="D1" s="230" t="str">
        <f>IF(予算執行!D7="","",予算執行!D7)</f>
        <v>代表</v>
      </c>
      <c r="E1" s="230"/>
      <c r="F1" s="230" t="str">
        <f>IF(予算執行!G7="","",予算執行!G7)</f>
        <v>副代表</v>
      </c>
      <c r="G1" s="230"/>
      <c r="H1" s="230" t="str">
        <f>IF(予算執行!J7="","",予算執行!J7)</f>
        <v>書記</v>
      </c>
      <c r="I1" s="230"/>
      <c r="J1" s="230" t="str">
        <f>IF(予算執行!M7="","",予算執行!M7)</f>
        <v>会計</v>
      </c>
      <c r="K1" s="230"/>
      <c r="L1" s="230" t="str">
        <f>IF(予算執行!P7="","",予算執行!P7)</f>
        <v>役員</v>
      </c>
      <c r="M1" s="230"/>
      <c r="S1" s="20" t="s">
        <v>181</v>
      </c>
      <c r="T1" s="9"/>
      <c r="U1" s="9"/>
    </row>
    <row r="2" spans="1:21" ht="43.95" customHeight="1">
      <c r="A2" s="231"/>
      <c r="B2" s="231"/>
      <c r="C2" s="231"/>
      <c r="D2" s="230"/>
      <c r="E2" s="230"/>
      <c r="F2" s="230"/>
      <c r="G2" s="230"/>
      <c r="H2" s="230"/>
      <c r="I2" s="230"/>
      <c r="J2" s="230"/>
      <c r="K2" s="230"/>
      <c r="L2" s="230"/>
      <c r="M2" s="230"/>
    </row>
    <row r="3" spans="1:21" ht="6.45" customHeight="1">
      <c r="A3" s="8"/>
      <c r="B3" s="8"/>
      <c r="C3" s="8"/>
      <c r="D3" s="9"/>
      <c r="E3" s="9"/>
      <c r="F3" s="9"/>
      <c r="G3" s="9"/>
      <c r="H3" s="9"/>
      <c r="I3" s="9"/>
      <c r="J3" s="9"/>
      <c r="K3" s="9"/>
      <c r="L3" s="9"/>
      <c r="M3" s="9"/>
    </row>
    <row r="4" spans="1:21" ht="16.5" customHeight="1">
      <c r="N4" s="229">
        <v>46010</v>
      </c>
      <c r="O4" s="229"/>
      <c r="P4" s="229"/>
      <c r="Q4" s="229"/>
      <c r="R4" s="229"/>
    </row>
    <row r="5" spans="1:21" ht="16.5" customHeight="1">
      <c r="A5" s="228" t="str">
        <f>IF(予算執行!B24="","",予算執行!B24)</f>
        <v/>
      </c>
      <c r="B5" s="228"/>
      <c r="C5" s="228"/>
      <c r="D5" s="228"/>
      <c r="E5" s="228"/>
      <c r="F5" s="1" t="str">
        <f>IF(A5="","","殿")</f>
        <v/>
      </c>
    </row>
    <row r="6" spans="1:21" ht="16.5" customHeight="1">
      <c r="A6" s="228" t="str">
        <f>IF(予算執行!B25="","",予算執行!B25)</f>
        <v/>
      </c>
      <c r="B6" s="228"/>
      <c r="C6" s="228"/>
      <c r="D6" s="228"/>
      <c r="E6" s="228"/>
      <c r="F6" s="1" t="str">
        <f t="shared" ref="F6:F11" si="0">IF(A6="","","殿")</f>
        <v/>
      </c>
    </row>
    <row r="7" spans="1:21" ht="16.5" customHeight="1">
      <c r="A7" s="228" t="str">
        <f>IF(予算執行!B26="","",予算執行!B26)</f>
        <v/>
      </c>
      <c r="B7" s="228"/>
      <c r="C7" s="228"/>
      <c r="D7" s="228"/>
      <c r="E7" s="228"/>
      <c r="F7" s="1" t="str">
        <f t="shared" si="0"/>
        <v/>
      </c>
    </row>
    <row r="8" spans="1:21" ht="16.5" customHeight="1">
      <c r="A8" s="228" t="str">
        <f>IF(予算執行!B27="","",予算執行!B27)</f>
        <v/>
      </c>
      <c r="B8" s="228"/>
      <c r="C8" s="228"/>
      <c r="D8" s="228"/>
      <c r="E8" s="228"/>
      <c r="F8" s="1" t="str">
        <f t="shared" si="0"/>
        <v/>
      </c>
    </row>
    <row r="9" spans="1:21" ht="16.5" customHeight="1">
      <c r="A9" s="228" t="str">
        <f>IF(予算執行!B28="","",予算執行!B28)</f>
        <v/>
      </c>
      <c r="B9" s="228"/>
      <c r="C9" s="228"/>
      <c r="D9" s="228"/>
      <c r="E9" s="228"/>
      <c r="F9" s="1" t="str">
        <f t="shared" si="0"/>
        <v/>
      </c>
      <c r="M9" s="226" t="str">
        <f>IF(予算執行!L4="","",予算執行!L4)</f>
        <v>○○活動組織</v>
      </c>
      <c r="N9" s="226"/>
      <c r="O9" s="226"/>
      <c r="P9" s="226"/>
      <c r="Q9" s="226"/>
      <c r="R9" s="226"/>
    </row>
    <row r="10" spans="1:21" ht="16.5" customHeight="1">
      <c r="A10" s="228" t="str">
        <f>IF(予算執行!B29="","",予算執行!B29)</f>
        <v/>
      </c>
      <c r="B10" s="228"/>
      <c r="C10" s="228"/>
      <c r="D10" s="228"/>
      <c r="E10" s="228"/>
      <c r="F10" s="1" t="str">
        <f t="shared" si="0"/>
        <v/>
      </c>
      <c r="M10" s="226" t="str">
        <f>予算執行!D7</f>
        <v>代表</v>
      </c>
      <c r="N10" s="226"/>
      <c r="O10" s="227" t="s">
        <v>197</v>
      </c>
      <c r="P10" s="227"/>
      <c r="Q10" s="227"/>
      <c r="R10" s="227"/>
    </row>
    <row r="11" spans="1:21" ht="16.5" customHeight="1">
      <c r="A11" s="228" t="str">
        <f>IF(予算執行!B30="","",予算執行!B30)</f>
        <v/>
      </c>
      <c r="B11" s="228"/>
      <c r="C11" s="228"/>
      <c r="D11" s="228"/>
      <c r="E11" s="228"/>
      <c r="F11" s="1" t="str">
        <f t="shared" si="0"/>
        <v/>
      </c>
      <c r="M11" s="226" t="s">
        <v>30</v>
      </c>
      <c r="N11" s="226"/>
      <c r="O11" s="226"/>
      <c r="P11" s="226"/>
      <c r="Q11" s="226"/>
      <c r="R11" s="226"/>
    </row>
    <row r="12" spans="1:21" ht="16.5" customHeight="1"/>
    <row r="13" spans="1:21" ht="13.05" customHeight="1"/>
    <row r="14" spans="1:21" ht="31.95" customHeight="1">
      <c r="A14" s="224" t="str">
        <f>S1&amp;"執行通知書及び依頼書"</f>
        <v>入札執行通知書及び依頼書</v>
      </c>
      <c r="B14" s="224"/>
      <c r="C14" s="224"/>
      <c r="D14" s="224"/>
      <c r="E14" s="224"/>
      <c r="F14" s="224"/>
      <c r="G14" s="224"/>
      <c r="H14" s="224"/>
      <c r="I14" s="224"/>
      <c r="J14" s="224"/>
      <c r="K14" s="224"/>
      <c r="L14" s="224"/>
      <c r="M14" s="224"/>
      <c r="N14" s="224"/>
      <c r="O14" s="224"/>
      <c r="P14" s="224"/>
      <c r="Q14" s="224"/>
      <c r="R14" s="224"/>
    </row>
    <row r="15" spans="1:21" ht="13.05" customHeight="1"/>
    <row r="16" spans="1:21" ht="41.55" customHeight="1">
      <c r="A16" s="225" t="str">
        <f>"　令和"&amp;予算執行!F9&amp;"年度　"&amp;予算執行!I9&amp;予算執行!F10&amp;IF(S1="見積比較","の"&amp;S1&amp;"を行いますので、下記条件にて見積の提出をお願いいたします。","を下記により入札に付するので、時間厳守のうえ参加くださるよう通知します。")</f>
        <v>　令和7年度　多面的機能支払交付金資源向上（長寿命化）事業○○○○水路整備工事を下記により入札に付するので、時間厳守のうえ参加くださるよう通知します。</v>
      </c>
      <c r="B16" s="225"/>
      <c r="C16" s="225"/>
      <c r="D16" s="225"/>
      <c r="E16" s="225"/>
      <c r="F16" s="225"/>
      <c r="G16" s="225"/>
      <c r="H16" s="225"/>
      <c r="I16" s="225"/>
      <c r="J16" s="225"/>
      <c r="K16" s="225"/>
      <c r="L16" s="225"/>
      <c r="M16" s="225"/>
      <c r="N16" s="225"/>
      <c r="O16" s="225"/>
      <c r="P16" s="225"/>
      <c r="Q16" s="225"/>
      <c r="R16" s="225"/>
    </row>
    <row r="17" spans="1:35" ht="9.4499999999999993" customHeight="1"/>
    <row r="18" spans="1:35" ht="16.5" customHeight="1">
      <c r="A18" s="232" t="s">
        <v>31</v>
      </c>
      <c r="B18" s="232"/>
      <c r="C18" s="232"/>
      <c r="D18" s="232"/>
      <c r="E18" s="232"/>
      <c r="F18" s="232"/>
      <c r="G18" s="232"/>
      <c r="H18" s="232"/>
      <c r="I18" s="232"/>
      <c r="J18" s="232"/>
      <c r="K18" s="232"/>
      <c r="L18" s="232"/>
      <c r="M18" s="232"/>
      <c r="N18" s="232"/>
      <c r="O18" s="232"/>
      <c r="P18" s="232"/>
      <c r="Q18" s="232"/>
      <c r="R18" s="232"/>
    </row>
    <row r="19" spans="1:35" ht="13.95" customHeight="1"/>
    <row r="20" spans="1:35" ht="16.5" customHeight="1">
      <c r="A20" s="1">
        <v>1</v>
      </c>
      <c r="B20" s="167" t="s">
        <v>32</v>
      </c>
      <c r="C20" s="167"/>
      <c r="D20" s="167"/>
      <c r="E20" s="167"/>
      <c r="F20" s="9" t="s">
        <v>36</v>
      </c>
      <c r="G20" s="233" t="str">
        <f>"令和"&amp;予算執行!F9&amp;"年度"&amp;"　"&amp;予算執行!I9</f>
        <v>令和7年度　多面的機能支払交付金資源向上（長寿命化）事業</v>
      </c>
      <c r="H20" s="233"/>
      <c r="I20" s="233"/>
      <c r="J20" s="233"/>
      <c r="K20" s="233"/>
      <c r="L20" s="233"/>
      <c r="M20" s="233"/>
      <c r="N20" s="233"/>
      <c r="O20" s="233"/>
      <c r="P20" s="233"/>
      <c r="Q20" s="233"/>
      <c r="R20" s="233"/>
    </row>
    <row r="21" spans="1:35" ht="16.5" customHeight="1">
      <c r="G21" s="233" t="str">
        <f>予算執行!F10</f>
        <v>○○○○水路整備工事</v>
      </c>
      <c r="H21" s="233"/>
      <c r="I21" s="233"/>
      <c r="J21" s="233"/>
      <c r="K21" s="233"/>
      <c r="L21" s="233"/>
      <c r="M21" s="233"/>
      <c r="N21" s="233"/>
      <c r="O21" s="233"/>
      <c r="P21" s="233"/>
      <c r="Q21" s="233"/>
      <c r="R21" s="233"/>
    </row>
    <row r="22" spans="1:35" ht="16.5" customHeight="1">
      <c r="A22" s="1">
        <v>2</v>
      </c>
      <c r="B22" s="167" t="s">
        <v>33</v>
      </c>
      <c r="C22" s="167"/>
      <c r="D22" s="167"/>
      <c r="E22" s="167"/>
      <c r="F22" s="9" t="s">
        <v>36</v>
      </c>
      <c r="G22" s="233" t="str">
        <f>予算執行!F11&amp;"　地内"</f>
        <v>新富町大字○○　地内</v>
      </c>
      <c r="H22" s="233"/>
      <c r="I22" s="233"/>
      <c r="J22" s="233"/>
      <c r="K22" s="233"/>
      <c r="L22" s="233"/>
      <c r="M22" s="233"/>
      <c r="N22" s="233"/>
      <c r="O22" s="233"/>
      <c r="P22" s="233"/>
      <c r="Q22" s="233"/>
      <c r="R22" s="233"/>
    </row>
    <row r="23" spans="1:35" ht="16.5" customHeight="1">
      <c r="A23" s="1">
        <v>3</v>
      </c>
      <c r="B23" s="167" t="s">
        <v>34</v>
      </c>
      <c r="C23" s="167"/>
      <c r="D23" s="167"/>
      <c r="E23" s="167"/>
      <c r="F23" s="9" t="s">
        <v>36</v>
      </c>
      <c r="G23" s="233" t="s">
        <v>37</v>
      </c>
      <c r="H23" s="233"/>
      <c r="I23" s="233"/>
      <c r="J23" s="236">
        <f>予算執行!F12</f>
        <v>46035</v>
      </c>
      <c r="K23" s="236"/>
      <c r="L23" s="236"/>
      <c r="M23" s="236"/>
      <c r="N23" s="236"/>
      <c r="O23" s="11"/>
      <c r="P23" s="11"/>
      <c r="Q23" s="11"/>
      <c r="R23" s="11"/>
    </row>
    <row r="24" spans="1:35" ht="16.5" customHeight="1">
      <c r="G24" s="233" t="s">
        <v>38</v>
      </c>
      <c r="H24" s="233"/>
      <c r="I24" s="233"/>
      <c r="J24" s="236">
        <f>予算執行!L12</f>
        <v>46081</v>
      </c>
      <c r="K24" s="236"/>
      <c r="L24" s="236"/>
      <c r="M24" s="236"/>
      <c r="N24" s="236"/>
      <c r="O24" s="11"/>
      <c r="P24" s="11"/>
      <c r="Q24" s="11"/>
      <c r="R24" s="11"/>
    </row>
    <row r="25" spans="1:35" ht="16.5" customHeight="1">
      <c r="A25" s="1">
        <v>4</v>
      </c>
      <c r="B25" s="167" t="str">
        <f>IF(S1="入札","入札執行日時","見積提出")</f>
        <v>入札執行日時</v>
      </c>
      <c r="C25" s="167"/>
      <c r="D25" s="167"/>
      <c r="E25" s="167"/>
      <c r="F25" s="9" t="s">
        <v>36</v>
      </c>
      <c r="G25" s="239">
        <v>46030</v>
      </c>
      <c r="H25" s="239"/>
      <c r="I25" s="239"/>
      <c r="J25" s="239"/>
      <c r="K25" s="239"/>
      <c r="L25" s="25"/>
      <c r="M25" s="240">
        <v>0.58333333333333337</v>
      </c>
      <c r="N25" s="240"/>
      <c r="O25" s="240"/>
      <c r="P25" s="25"/>
      <c r="Q25" s="25"/>
      <c r="R25" s="25"/>
    </row>
    <row r="26" spans="1:35" ht="16.5" customHeight="1">
      <c r="A26" s="1">
        <v>5</v>
      </c>
      <c r="B26" s="167" t="s">
        <v>35</v>
      </c>
      <c r="C26" s="167"/>
      <c r="D26" s="167"/>
      <c r="E26" s="167"/>
      <c r="F26" s="9" t="s">
        <v>36</v>
      </c>
      <c r="G26" s="234" t="s">
        <v>198</v>
      </c>
      <c r="H26" s="234"/>
      <c r="I26" s="234"/>
      <c r="J26" s="234"/>
      <c r="K26" s="234"/>
      <c r="L26" s="234"/>
      <c r="M26" s="234"/>
      <c r="N26" s="234"/>
      <c r="O26" s="234"/>
      <c r="P26" s="234"/>
      <c r="Q26" s="234"/>
      <c r="R26" s="234"/>
    </row>
    <row r="27" spans="1:35" ht="16.5" customHeight="1">
      <c r="A27" s="10"/>
      <c r="B27" s="167"/>
      <c r="C27" s="167"/>
      <c r="D27" s="167"/>
      <c r="E27" s="167"/>
      <c r="F27" s="9"/>
      <c r="G27" s="237"/>
      <c r="H27" s="237"/>
      <c r="I27" s="237"/>
      <c r="J27" s="237"/>
      <c r="K27" s="237"/>
      <c r="L27" s="238"/>
      <c r="M27" s="238"/>
      <c r="N27" s="238"/>
      <c r="O27" s="12"/>
      <c r="P27" s="12"/>
      <c r="Q27" s="11"/>
      <c r="R27" s="11"/>
    </row>
    <row r="28" spans="1:35" ht="13.5" customHeight="1"/>
    <row r="29" spans="1:35" ht="286.95" customHeight="1">
      <c r="A29" s="235" t="str">
        <f>IF(S1="見積比較",S29,S30)</f>
        <v>※　入札辞退
(1)　入札に指名された者は、入札執行の完了に至るまでは、いつでも入札を辞退することが出来る。
(2)　入札に指名された者が、入札を辞退するときは、その旨を次に掲げるところにより申し出るものとする。
　ア）入札執行前にあっては、入札辞退届を直接持参し、又は入札日の前日までに到着するように送付すること。
　イ）入札執行中にあっては、入札辞退届又は入札を辞退する旨を明記した入札書を入札を執行する者に直接提出すること。
(3)　入札を辞退した者は、これを理由として以後の指名等について不利益な取り扱いを受けるものではない。
(4)　入札に指名された者が、入札辞退届を提出せずに入札に参加しなかった場合は、従来のとおりの取り扱いとなる。</v>
      </c>
      <c r="B29" s="235"/>
      <c r="C29" s="235"/>
      <c r="D29" s="235"/>
      <c r="E29" s="235"/>
      <c r="F29" s="235"/>
      <c r="G29" s="235"/>
      <c r="H29" s="235"/>
      <c r="I29" s="235"/>
      <c r="J29" s="235"/>
      <c r="K29" s="235"/>
      <c r="L29" s="235"/>
      <c r="M29" s="235"/>
      <c r="N29" s="235"/>
      <c r="O29" s="235"/>
      <c r="P29" s="235"/>
      <c r="Q29" s="235"/>
      <c r="R29" s="235"/>
      <c r="S29" s="16" t="s">
        <v>151</v>
      </c>
      <c r="T29" s="14"/>
      <c r="U29" s="14"/>
      <c r="V29" s="14"/>
      <c r="W29" s="14"/>
      <c r="X29" s="14"/>
      <c r="Y29" s="14"/>
      <c r="Z29" s="14"/>
      <c r="AA29" s="14"/>
      <c r="AB29" s="14"/>
      <c r="AC29" s="14"/>
      <c r="AD29" s="14"/>
      <c r="AE29" s="14"/>
      <c r="AF29" s="14"/>
      <c r="AG29" s="14"/>
      <c r="AH29" s="14"/>
      <c r="AI29" s="14"/>
    </row>
    <row r="30" spans="1:35" ht="21.45" customHeight="1">
      <c r="B30" s="14"/>
      <c r="C30" s="14"/>
      <c r="D30" s="14"/>
      <c r="E30" s="14"/>
      <c r="F30" s="14"/>
      <c r="G30" s="14"/>
      <c r="H30" s="14"/>
      <c r="I30" s="14"/>
      <c r="J30" s="14"/>
      <c r="K30" s="14"/>
      <c r="L30" s="14"/>
      <c r="M30" s="14"/>
      <c r="N30" s="14"/>
      <c r="O30" s="14"/>
      <c r="P30" s="14"/>
      <c r="Q30" s="14"/>
      <c r="R30" s="14"/>
      <c r="S30" s="16" t="s">
        <v>39</v>
      </c>
      <c r="T30" s="15"/>
      <c r="U30" s="15"/>
      <c r="V30" s="15"/>
      <c r="W30" s="15"/>
      <c r="X30" s="15"/>
      <c r="Y30" s="15"/>
      <c r="Z30" s="15"/>
      <c r="AA30" s="15"/>
      <c r="AB30" s="15"/>
      <c r="AC30" s="15"/>
      <c r="AD30" s="15"/>
      <c r="AE30" s="15"/>
      <c r="AF30" s="15"/>
      <c r="AG30" s="15"/>
      <c r="AH30" s="15"/>
      <c r="AI30" s="15"/>
    </row>
    <row r="31" spans="1:35">
      <c r="B31" s="14"/>
      <c r="C31" s="14"/>
      <c r="D31" s="14"/>
      <c r="E31" s="14"/>
      <c r="F31" s="14"/>
      <c r="G31" s="14"/>
      <c r="H31" s="14"/>
      <c r="I31" s="14"/>
      <c r="J31" s="14"/>
      <c r="K31" s="14"/>
      <c r="L31" s="14"/>
      <c r="M31" s="14"/>
      <c r="N31" s="14"/>
      <c r="O31" s="14"/>
      <c r="P31" s="14"/>
      <c r="Q31" s="14"/>
      <c r="R31" s="14"/>
    </row>
    <row r="32" spans="1:35">
      <c r="B32" s="14"/>
      <c r="C32" s="14"/>
      <c r="D32" s="14"/>
      <c r="E32" s="14"/>
      <c r="F32" s="14"/>
      <c r="G32" s="14"/>
      <c r="H32" s="14"/>
      <c r="I32" s="14"/>
      <c r="J32" s="14"/>
      <c r="K32" s="14"/>
      <c r="L32" s="14"/>
      <c r="M32" s="14"/>
      <c r="N32" s="14"/>
      <c r="O32" s="14"/>
      <c r="P32" s="14"/>
      <c r="Q32" s="14"/>
      <c r="R32" s="14"/>
    </row>
    <row r="33" spans="1:18">
      <c r="B33" s="14"/>
      <c r="C33" s="14"/>
      <c r="D33" s="14"/>
      <c r="E33" s="14"/>
      <c r="F33" s="14"/>
      <c r="G33" s="14"/>
      <c r="H33" s="14"/>
      <c r="I33" s="14"/>
      <c r="J33" s="14"/>
      <c r="K33" s="14"/>
      <c r="L33" s="14"/>
      <c r="M33" s="14"/>
      <c r="N33" s="14"/>
      <c r="O33" s="14"/>
      <c r="P33" s="14"/>
      <c r="Q33" s="14"/>
      <c r="R33" s="14"/>
    </row>
    <row r="34" spans="1:18">
      <c r="B34" s="14"/>
      <c r="C34" s="14"/>
      <c r="D34" s="14"/>
      <c r="E34" s="14"/>
      <c r="F34" s="14"/>
      <c r="G34" s="14"/>
      <c r="H34" s="14"/>
      <c r="I34" s="14"/>
      <c r="J34" s="14"/>
      <c r="K34" s="14"/>
      <c r="L34" s="14"/>
      <c r="M34" s="14"/>
      <c r="N34" s="14"/>
      <c r="O34" s="14"/>
      <c r="P34" s="14"/>
      <c r="Q34" s="14"/>
      <c r="R34" s="14"/>
    </row>
    <row r="35" spans="1:18">
      <c r="B35" s="14"/>
      <c r="C35" s="14"/>
      <c r="D35" s="14"/>
      <c r="E35" s="14"/>
      <c r="F35" s="14"/>
      <c r="G35" s="14"/>
      <c r="H35" s="14"/>
      <c r="I35" s="14"/>
      <c r="J35" s="14"/>
      <c r="K35" s="14"/>
      <c r="L35" s="14"/>
      <c r="M35" s="14"/>
      <c r="N35" s="14"/>
      <c r="O35" s="14"/>
      <c r="P35" s="14"/>
      <c r="Q35" s="14"/>
      <c r="R35" s="14"/>
    </row>
    <row r="36" spans="1:18">
      <c r="B36" s="14"/>
      <c r="C36" s="14"/>
      <c r="D36" s="14"/>
      <c r="E36" s="14"/>
      <c r="F36" s="14"/>
      <c r="G36" s="14"/>
      <c r="H36" s="14"/>
      <c r="I36" s="14"/>
      <c r="J36" s="14"/>
      <c r="K36" s="14"/>
      <c r="L36" s="14"/>
      <c r="M36" s="14"/>
      <c r="N36" s="14"/>
      <c r="O36" s="14"/>
      <c r="P36" s="14"/>
      <c r="Q36" s="14"/>
      <c r="R36" s="14"/>
    </row>
    <row r="37" spans="1:18">
      <c r="B37" s="14"/>
      <c r="C37" s="14"/>
      <c r="D37" s="14"/>
      <c r="E37" s="14"/>
      <c r="F37" s="14"/>
      <c r="G37" s="14"/>
      <c r="H37" s="14"/>
      <c r="I37" s="14"/>
      <c r="J37" s="14"/>
      <c r="K37" s="14"/>
      <c r="L37" s="14"/>
      <c r="M37" s="14"/>
      <c r="N37" s="14"/>
      <c r="O37" s="14"/>
      <c r="P37" s="14"/>
      <c r="Q37" s="14"/>
      <c r="R37" s="14"/>
    </row>
    <row r="38" spans="1:18">
      <c r="B38" s="14"/>
      <c r="C38" s="14"/>
      <c r="D38" s="14"/>
      <c r="E38" s="14"/>
      <c r="F38" s="14"/>
      <c r="G38" s="14"/>
      <c r="H38" s="14"/>
      <c r="I38" s="14"/>
      <c r="J38" s="14"/>
      <c r="K38" s="14"/>
      <c r="L38" s="14"/>
      <c r="M38" s="14"/>
      <c r="N38" s="14"/>
      <c r="O38" s="14"/>
      <c r="P38" s="14"/>
      <c r="Q38" s="14"/>
      <c r="R38" s="14"/>
    </row>
    <row r="39" spans="1:18">
      <c r="A39" s="15"/>
      <c r="B39" s="14"/>
      <c r="C39" s="14"/>
      <c r="D39" s="14"/>
      <c r="E39" s="14"/>
      <c r="F39" s="14"/>
      <c r="G39" s="14"/>
      <c r="H39" s="14"/>
      <c r="I39" s="14"/>
      <c r="J39" s="14"/>
      <c r="K39" s="14"/>
      <c r="L39" s="14"/>
      <c r="M39" s="14"/>
      <c r="N39" s="14"/>
      <c r="O39" s="14"/>
      <c r="P39" s="14"/>
      <c r="Q39" s="14"/>
      <c r="R39" s="14"/>
    </row>
  </sheetData>
  <sheetProtection sheet="1" objects="1" scenarios="1"/>
  <mergeCells count="45">
    <mergeCell ref="G26:R26"/>
    <mergeCell ref="G23:I23"/>
    <mergeCell ref="G24:I24"/>
    <mergeCell ref="A29:R29"/>
    <mergeCell ref="J23:N23"/>
    <mergeCell ref="J24:N24"/>
    <mergeCell ref="B26:E26"/>
    <mergeCell ref="B27:E27"/>
    <mergeCell ref="G27:K27"/>
    <mergeCell ref="L27:N27"/>
    <mergeCell ref="G25:K25"/>
    <mergeCell ref="M25:O25"/>
    <mergeCell ref="A18:R18"/>
    <mergeCell ref="B20:E20"/>
    <mergeCell ref="B22:E22"/>
    <mergeCell ref="B23:E23"/>
    <mergeCell ref="B25:E25"/>
    <mergeCell ref="G20:R20"/>
    <mergeCell ref="G21:R21"/>
    <mergeCell ref="G22:R22"/>
    <mergeCell ref="N4:R4"/>
    <mergeCell ref="L2:M2"/>
    <mergeCell ref="A5:E5"/>
    <mergeCell ref="A6:E6"/>
    <mergeCell ref="A8:E8"/>
    <mergeCell ref="A1:C2"/>
    <mergeCell ref="D1:E1"/>
    <mergeCell ref="F1:G1"/>
    <mergeCell ref="A7:E7"/>
    <mergeCell ref="H1:I1"/>
    <mergeCell ref="J1:K1"/>
    <mergeCell ref="L1:M1"/>
    <mergeCell ref="D2:E2"/>
    <mergeCell ref="F2:G2"/>
    <mergeCell ref="H2:I2"/>
    <mergeCell ref="J2:K2"/>
    <mergeCell ref="A14:R14"/>
    <mergeCell ref="A16:R16"/>
    <mergeCell ref="M10:N10"/>
    <mergeCell ref="O10:R10"/>
    <mergeCell ref="M9:R9"/>
    <mergeCell ref="M11:R11"/>
    <mergeCell ref="A11:E11"/>
    <mergeCell ref="A9:E9"/>
    <mergeCell ref="A10:E10"/>
  </mergeCells>
  <phoneticPr fontId="1"/>
  <conditionalFormatting sqref="G27:N27">
    <cfRule type="expression" dxfId="0" priority="1">
      <formula>$A$27="6"</formula>
    </cfRule>
  </conditionalFormatting>
  <dataValidations count="2">
    <dataValidation type="list" allowBlank="1" showInputMessage="1" showErrorMessage="1" sqref="T1:U1" xr:uid="{87BD86A2-D936-4250-8A7D-972E7EF6F642}">
      <formula1>"入札,見積入札"</formula1>
    </dataValidation>
    <dataValidation type="list" allowBlank="1" showInputMessage="1" showErrorMessage="1" sqref="S1" xr:uid="{659CE99B-3BD3-4E8D-8B42-A6BBAAE99AD2}">
      <formula1>"入札,見積比較"</formula1>
    </dataValidation>
  </dataValidations>
  <pageMargins left="0.70866141732283472" right="0.51181102362204722" top="0.34" bottom="0.33" header="0.31496062992125984" footer="0.31496062992125984"/>
  <pageSetup paperSize="9" scale="97" orientation="portrait" blackAndWhite="1"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E34616-50FF-4B55-A11E-CA3762643DFC}">
  <sheetPr>
    <tabColor theme="9" tint="0.79998168889431442"/>
  </sheetPr>
  <dimension ref="A1:AI33"/>
  <sheetViews>
    <sheetView zoomScale="98" zoomScaleNormal="98" zoomScaleSheetLayoutView="100" workbookViewId="0">
      <selection activeCell="AA10" sqref="AA10"/>
    </sheetView>
  </sheetViews>
  <sheetFormatPr defaultColWidth="4.59765625" defaultRowHeight="18"/>
  <cols>
    <col min="1" max="18" width="4.59765625" style="1"/>
    <col min="19" max="19" width="12.19921875" style="1" customWidth="1"/>
    <col min="20" max="16384" width="4.59765625" style="1"/>
  </cols>
  <sheetData>
    <row r="1" spans="1:21" ht="19.95" customHeight="1">
      <c r="N1" s="236">
        <f>'入札執行通知(起案用)'!N4</f>
        <v>46010</v>
      </c>
      <c r="O1" s="236"/>
      <c r="P1" s="236"/>
      <c r="Q1" s="236"/>
      <c r="R1" s="236"/>
      <c r="S1" s="9" t="str">
        <f>'入札執行通知(起案用)'!S1</f>
        <v>入札</v>
      </c>
      <c r="T1" s="9"/>
      <c r="U1" s="9"/>
    </row>
    <row r="2" spans="1:21" ht="25.5" customHeight="1">
      <c r="A2" s="243"/>
      <c r="B2" s="243"/>
      <c r="C2" s="243"/>
      <c r="D2" s="243"/>
      <c r="E2" s="243"/>
      <c r="F2" s="1" t="str">
        <f>IF(A2="","","殿")</f>
        <v/>
      </c>
    </row>
    <row r="3" spans="1:21" ht="19.95" customHeight="1">
      <c r="A3" s="13"/>
      <c r="B3" s="13"/>
      <c r="C3" s="13"/>
      <c r="D3" s="13"/>
      <c r="E3" s="13"/>
    </row>
    <row r="4" spans="1:21" ht="18.45" customHeight="1">
      <c r="A4" s="13"/>
      <c r="B4" s="13"/>
      <c r="C4" s="13"/>
      <c r="D4" s="13"/>
      <c r="E4" s="13"/>
      <c r="F4" s="1" t="str">
        <f t="shared" ref="F4" si="0">IF(A4="","","殿")</f>
        <v/>
      </c>
      <c r="M4" s="226" t="str">
        <f>IF(予算執行!L4="","",予算執行!L4)</f>
        <v>○○活動組織</v>
      </c>
      <c r="N4" s="226"/>
      <c r="O4" s="226"/>
      <c r="P4" s="226"/>
      <c r="Q4" s="226"/>
      <c r="R4" s="226"/>
    </row>
    <row r="5" spans="1:21" ht="18.45" customHeight="1">
      <c r="M5" s="226" t="str">
        <f>予算執行!D7</f>
        <v>代表</v>
      </c>
      <c r="N5" s="226"/>
      <c r="O5" s="167" t="str">
        <f>'入札執行通知(起案用)'!O10</f>
        <v>新田　三郎</v>
      </c>
      <c r="P5" s="167"/>
      <c r="Q5" s="167"/>
      <c r="R5" s="167"/>
    </row>
    <row r="6" spans="1:21" ht="18.45" customHeight="1">
      <c r="M6" s="226" t="s">
        <v>30</v>
      </c>
      <c r="N6" s="226"/>
      <c r="O6" s="226"/>
      <c r="P6" s="226"/>
      <c r="Q6" s="226"/>
      <c r="R6" s="226"/>
    </row>
    <row r="7" spans="1:21" ht="19.95" customHeight="1"/>
    <row r="8" spans="1:21" ht="27" customHeight="1">
      <c r="A8" s="224" t="str">
        <f>S1&amp;"執行通知書及び依頼書"</f>
        <v>入札執行通知書及び依頼書</v>
      </c>
      <c r="B8" s="224"/>
      <c r="C8" s="224"/>
      <c r="D8" s="224"/>
      <c r="E8" s="224"/>
      <c r="F8" s="224"/>
      <c r="G8" s="224"/>
      <c r="H8" s="224"/>
      <c r="I8" s="224"/>
      <c r="J8" s="224"/>
      <c r="K8" s="224"/>
      <c r="L8" s="224"/>
      <c r="M8" s="224"/>
      <c r="N8" s="224"/>
      <c r="O8" s="224"/>
      <c r="P8" s="224"/>
      <c r="Q8" s="224"/>
      <c r="R8" s="224"/>
    </row>
    <row r="9" spans="1:21" ht="19.95" customHeight="1"/>
    <row r="10" spans="1:21" ht="49.95" customHeight="1">
      <c r="A10" s="225" t="str">
        <f>"　令和"&amp;予算執行!F9&amp;"年度　"&amp;予算執行!I9&amp;予算執行!F10&amp;IF(S1="見積比較","の"&amp;S1&amp;"を行いますので、下記条件にて見積の提出をお願いいたします。","を下記により入札に付するので、時間厳守のうえ参加くださるよう通知します。")</f>
        <v>　令和7年度　多面的機能支払交付金資源向上（長寿命化）事業○○○○水路整備工事を下記により入札に付するので、時間厳守のうえ参加くださるよう通知します。</v>
      </c>
      <c r="B10" s="225"/>
      <c r="C10" s="225"/>
      <c r="D10" s="225"/>
      <c r="E10" s="225"/>
      <c r="F10" s="225"/>
      <c r="G10" s="225"/>
      <c r="H10" s="225"/>
      <c r="I10" s="225"/>
      <c r="J10" s="225"/>
      <c r="K10" s="225"/>
      <c r="L10" s="225"/>
      <c r="M10" s="225"/>
      <c r="N10" s="225"/>
      <c r="O10" s="225"/>
      <c r="P10" s="225"/>
      <c r="Q10" s="225"/>
      <c r="R10" s="225"/>
    </row>
    <row r="11" spans="1:21" ht="13.95" customHeight="1"/>
    <row r="12" spans="1:21">
      <c r="A12" s="232" t="s">
        <v>31</v>
      </c>
      <c r="B12" s="232"/>
      <c r="C12" s="232"/>
      <c r="D12" s="232"/>
      <c r="E12" s="232"/>
      <c r="F12" s="232"/>
      <c r="G12" s="232"/>
      <c r="H12" s="232"/>
      <c r="I12" s="232"/>
      <c r="J12" s="232"/>
      <c r="K12" s="232"/>
      <c r="L12" s="232"/>
      <c r="M12" s="232"/>
      <c r="N12" s="232"/>
      <c r="O12" s="232"/>
      <c r="P12" s="232"/>
      <c r="Q12" s="232"/>
      <c r="R12" s="232"/>
    </row>
    <row r="13" spans="1:21" ht="13.95" customHeight="1"/>
    <row r="14" spans="1:21" ht="19.5" customHeight="1">
      <c r="A14" s="1">
        <v>1</v>
      </c>
      <c r="B14" s="167" t="s">
        <v>32</v>
      </c>
      <c r="C14" s="167"/>
      <c r="D14" s="167"/>
      <c r="E14" s="167"/>
      <c r="F14" s="9" t="s">
        <v>36</v>
      </c>
      <c r="G14" s="233" t="str">
        <f>"令和"&amp;予算執行!F9&amp;"年度"&amp;"　"&amp;予算執行!I9</f>
        <v>令和7年度　多面的機能支払交付金資源向上（長寿命化）事業</v>
      </c>
      <c r="H14" s="233"/>
      <c r="I14" s="233"/>
      <c r="J14" s="233"/>
      <c r="K14" s="233"/>
      <c r="L14" s="233"/>
      <c r="M14" s="233"/>
      <c r="N14" s="233"/>
      <c r="O14" s="233"/>
      <c r="P14" s="233"/>
      <c r="Q14" s="233"/>
      <c r="R14" s="233"/>
    </row>
    <row r="15" spans="1:21" ht="19.5" customHeight="1">
      <c r="G15" s="233" t="str">
        <f>予算執行!F10</f>
        <v>○○○○水路整備工事</v>
      </c>
      <c r="H15" s="233"/>
      <c r="I15" s="233"/>
      <c r="J15" s="233"/>
      <c r="K15" s="233"/>
      <c r="L15" s="233"/>
      <c r="M15" s="233"/>
      <c r="N15" s="233"/>
      <c r="O15" s="233"/>
      <c r="P15" s="233"/>
      <c r="Q15" s="233"/>
      <c r="R15" s="233"/>
    </row>
    <row r="16" spans="1:21" ht="19.5" customHeight="1">
      <c r="A16" s="1">
        <v>2</v>
      </c>
      <c r="B16" s="167" t="s">
        <v>33</v>
      </c>
      <c r="C16" s="167"/>
      <c r="D16" s="167"/>
      <c r="E16" s="167"/>
      <c r="F16" s="9" t="s">
        <v>36</v>
      </c>
      <c r="G16" s="233" t="str">
        <f>予算執行!F11&amp;"　地内"</f>
        <v>新富町大字○○　地内</v>
      </c>
      <c r="H16" s="233"/>
      <c r="I16" s="233"/>
      <c r="J16" s="233"/>
      <c r="K16" s="233"/>
      <c r="L16" s="233"/>
      <c r="M16" s="233"/>
      <c r="N16" s="233"/>
      <c r="O16" s="233"/>
      <c r="P16" s="233"/>
      <c r="Q16" s="233"/>
      <c r="R16" s="233"/>
    </row>
    <row r="17" spans="1:35" ht="19.5" customHeight="1">
      <c r="A17" s="1">
        <v>3</v>
      </c>
      <c r="B17" s="167" t="s">
        <v>34</v>
      </c>
      <c r="C17" s="167"/>
      <c r="D17" s="167"/>
      <c r="E17" s="167"/>
      <c r="F17" s="9" t="s">
        <v>36</v>
      </c>
      <c r="G17" s="233" t="s">
        <v>37</v>
      </c>
      <c r="H17" s="233"/>
      <c r="I17" s="233"/>
      <c r="J17" s="236">
        <f>予算執行!F12</f>
        <v>46035</v>
      </c>
      <c r="K17" s="236"/>
      <c r="L17" s="236"/>
      <c r="M17" s="236"/>
      <c r="N17" s="236"/>
      <c r="O17" s="11"/>
      <c r="P17" s="11"/>
      <c r="Q17" s="11"/>
      <c r="R17" s="11"/>
    </row>
    <row r="18" spans="1:35" ht="19.5" customHeight="1">
      <c r="G18" s="233" t="s">
        <v>38</v>
      </c>
      <c r="H18" s="233"/>
      <c r="I18" s="233"/>
      <c r="J18" s="236">
        <f>予算執行!L12</f>
        <v>46081</v>
      </c>
      <c r="K18" s="236"/>
      <c r="L18" s="236"/>
      <c r="M18" s="236"/>
      <c r="N18" s="236"/>
      <c r="O18" s="11"/>
      <c r="P18" s="11"/>
      <c r="Q18" s="11"/>
      <c r="R18" s="11"/>
    </row>
    <row r="19" spans="1:35" ht="19.5" customHeight="1">
      <c r="A19" s="1">
        <v>4</v>
      </c>
      <c r="B19" s="167" t="str">
        <f>IF(S1="入札","入札執行日時","見積提出")</f>
        <v>入札執行日時</v>
      </c>
      <c r="C19" s="167"/>
      <c r="D19" s="167"/>
      <c r="E19" s="167"/>
      <c r="F19" s="9" t="s">
        <v>36</v>
      </c>
      <c r="G19" s="241">
        <f>'入札執行通知(起案用)'!G25</f>
        <v>46030</v>
      </c>
      <c r="H19" s="241"/>
      <c r="I19" s="241"/>
      <c r="J19" s="241"/>
      <c r="K19" s="241"/>
      <c r="L19" s="25"/>
      <c r="M19" s="242">
        <f>'入札執行通知(起案用)'!M25</f>
        <v>0.58333333333333337</v>
      </c>
      <c r="N19" s="242"/>
      <c r="O19" s="242"/>
      <c r="P19" s="24"/>
      <c r="Q19" s="24"/>
      <c r="R19" s="24"/>
    </row>
    <row r="20" spans="1:35" ht="19.5" customHeight="1">
      <c r="A20" s="1">
        <v>5</v>
      </c>
      <c r="B20" s="167" t="s">
        <v>9</v>
      </c>
      <c r="C20" s="167"/>
      <c r="D20" s="167"/>
      <c r="E20" s="167"/>
      <c r="F20" s="9" t="s">
        <v>36</v>
      </c>
      <c r="G20" s="233" t="str">
        <f>IF('入札執行通知(起案用)'!G26="","",'入札執行通知(起案用)'!G26)</f>
        <v>○○○○</v>
      </c>
      <c r="H20" s="233"/>
      <c r="I20" s="233"/>
      <c r="J20" s="233"/>
      <c r="K20" s="233"/>
      <c r="L20" s="233"/>
      <c r="M20" s="233"/>
      <c r="N20" s="233"/>
      <c r="O20" s="233"/>
      <c r="P20" s="233"/>
      <c r="Q20" s="233"/>
      <c r="R20" s="233"/>
    </row>
    <row r="21" spans="1:35" ht="19.5" customHeight="1">
      <c r="A21" s="10"/>
      <c r="B21" s="167"/>
      <c r="C21" s="167"/>
      <c r="D21" s="167"/>
      <c r="E21" s="167"/>
      <c r="F21" s="9"/>
      <c r="G21" s="236"/>
      <c r="H21" s="236"/>
      <c r="I21" s="236"/>
      <c r="J21" s="236"/>
      <c r="K21" s="236"/>
      <c r="L21" s="242"/>
      <c r="M21" s="242"/>
      <c r="N21" s="242"/>
      <c r="O21" s="12"/>
      <c r="P21" s="12"/>
      <c r="Q21" s="11"/>
      <c r="R21" s="11"/>
    </row>
    <row r="22" spans="1:35" ht="20.55" customHeight="1"/>
    <row r="23" spans="1:35" ht="287.55" customHeight="1">
      <c r="A23" s="235" t="str">
        <f>IF(S1="見積比較",S26,S27)</f>
        <v>※　入札辞退
(1)　入札に指名された者は、入札執行の完了に至るまでは、いつでも入札を辞退することが出来る。
(2)　入札に指名された者が、入札を辞退するときは、その旨を次に掲げるところにより申し出るものとする。
　ア）入札執行前にあっては、入札辞退届を直接持参し、又は入札日の前日までに到着するように送付すること。
　イ）入札執行中にあっては、入札辞退届又は入札を辞退する旨を明記した入札書を入札を執行する者に直接提出すること。
(3)　入札を辞退した者は、これを理由として以後の指名等について不利益な取り扱いを受けるものではない。
(4)　入札に指名された者が、入札辞退届を提出せずに入札に参加しなかった場合は、従来のとおりの取り扱いとなる。</v>
      </c>
      <c r="B23" s="235"/>
      <c r="C23" s="235"/>
      <c r="D23" s="235"/>
      <c r="E23" s="235"/>
      <c r="F23" s="235"/>
      <c r="G23" s="235"/>
      <c r="H23" s="235"/>
      <c r="I23" s="235"/>
      <c r="J23" s="235"/>
      <c r="K23" s="235"/>
      <c r="L23" s="235"/>
      <c r="M23" s="235"/>
      <c r="N23" s="235"/>
      <c r="O23" s="235"/>
      <c r="P23" s="235"/>
      <c r="Q23" s="235"/>
      <c r="R23" s="235"/>
    </row>
    <row r="24" spans="1:35">
      <c r="B24" s="15"/>
      <c r="C24" s="15"/>
      <c r="D24" s="15"/>
      <c r="E24" s="15"/>
      <c r="F24" s="15"/>
      <c r="G24" s="15"/>
      <c r="H24" s="15"/>
      <c r="I24" s="15"/>
      <c r="J24" s="15"/>
      <c r="K24" s="15"/>
      <c r="L24" s="15"/>
      <c r="M24" s="15"/>
      <c r="N24" s="15"/>
      <c r="O24" s="15"/>
      <c r="P24" s="15"/>
      <c r="Q24" s="15"/>
      <c r="R24" s="15"/>
    </row>
    <row r="25" spans="1:35">
      <c r="B25" s="15"/>
      <c r="C25" s="15"/>
      <c r="D25" s="15"/>
      <c r="E25" s="15"/>
      <c r="F25" s="15"/>
      <c r="G25" s="15"/>
      <c r="H25" s="15"/>
      <c r="I25" s="15"/>
      <c r="J25" s="15"/>
      <c r="K25" s="15"/>
      <c r="L25" s="15"/>
      <c r="M25" s="15"/>
      <c r="N25" s="15"/>
      <c r="O25" s="15"/>
      <c r="P25" s="15"/>
      <c r="Q25" s="15"/>
      <c r="R25" s="15"/>
    </row>
    <row r="26" spans="1:35" ht="39" customHeight="1">
      <c r="B26" s="14"/>
      <c r="C26" s="14"/>
      <c r="D26" s="14"/>
      <c r="E26" s="14"/>
      <c r="F26" s="14"/>
      <c r="G26" s="14"/>
      <c r="H26" s="14"/>
      <c r="I26" s="14"/>
      <c r="J26" s="14"/>
      <c r="K26" s="14"/>
      <c r="L26" s="14"/>
      <c r="M26" s="14"/>
      <c r="N26" s="14"/>
      <c r="O26" s="14"/>
      <c r="P26" s="14"/>
      <c r="Q26" s="14"/>
      <c r="R26" s="14"/>
      <c r="S26" s="16" t="s">
        <v>152</v>
      </c>
      <c r="T26" s="14"/>
      <c r="U26" s="14"/>
      <c r="V26" s="14"/>
      <c r="W26" s="14"/>
      <c r="X26" s="14"/>
      <c r="Y26" s="14"/>
      <c r="Z26" s="14"/>
      <c r="AA26" s="14"/>
      <c r="AB26" s="14"/>
      <c r="AC26" s="14"/>
      <c r="AD26" s="14"/>
      <c r="AE26" s="14"/>
      <c r="AF26" s="14"/>
      <c r="AG26" s="14"/>
      <c r="AH26" s="14"/>
      <c r="AI26" s="14"/>
    </row>
    <row r="27" spans="1:35" ht="39" customHeight="1">
      <c r="B27" s="14"/>
      <c r="C27" s="14"/>
      <c r="D27" s="14"/>
      <c r="E27" s="14"/>
      <c r="F27" s="14"/>
      <c r="G27" s="14"/>
      <c r="H27" s="14"/>
      <c r="I27" s="14"/>
      <c r="J27" s="14"/>
      <c r="K27" s="14"/>
      <c r="L27" s="14"/>
      <c r="M27" s="14"/>
      <c r="N27" s="14"/>
      <c r="O27" s="14"/>
      <c r="P27" s="14"/>
      <c r="Q27" s="14"/>
      <c r="R27" s="14"/>
      <c r="S27" s="16" t="s">
        <v>39</v>
      </c>
      <c r="T27" s="15"/>
      <c r="U27" s="15"/>
      <c r="V27" s="15"/>
      <c r="W27" s="15"/>
      <c r="X27" s="15"/>
      <c r="Y27" s="15"/>
      <c r="Z27" s="15"/>
      <c r="AA27" s="15"/>
      <c r="AB27" s="15"/>
      <c r="AC27" s="15"/>
      <c r="AD27" s="15"/>
      <c r="AE27" s="15"/>
      <c r="AF27" s="15"/>
      <c r="AG27" s="15"/>
      <c r="AH27" s="15"/>
      <c r="AI27" s="15"/>
    </row>
    <row r="28" spans="1:35">
      <c r="B28" s="14"/>
      <c r="C28" s="14"/>
      <c r="D28" s="14"/>
      <c r="E28" s="14"/>
      <c r="F28" s="14"/>
      <c r="G28" s="14"/>
      <c r="H28" s="14"/>
      <c r="I28" s="14"/>
      <c r="J28" s="14"/>
      <c r="K28" s="14"/>
      <c r="L28" s="14"/>
      <c r="M28" s="14"/>
      <c r="N28" s="14"/>
      <c r="O28" s="14"/>
      <c r="P28" s="14"/>
      <c r="Q28" s="14"/>
      <c r="R28" s="14"/>
    </row>
    <row r="29" spans="1:35">
      <c r="B29" s="14"/>
      <c r="C29" s="14"/>
      <c r="D29" s="14"/>
      <c r="E29" s="14"/>
      <c r="F29" s="14"/>
      <c r="G29" s="14"/>
      <c r="H29" s="14"/>
      <c r="I29" s="14"/>
      <c r="J29" s="14"/>
      <c r="K29" s="14"/>
      <c r="L29" s="14"/>
      <c r="M29" s="14"/>
      <c r="N29" s="14"/>
      <c r="O29" s="14"/>
      <c r="P29" s="14"/>
      <c r="Q29" s="14"/>
      <c r="R29" s="14"/>
    </row>
    <row r="30" spans="1:35">
      <c r="B30" s="14"/>
      <c r="C30" s="14"/>
      <c r="D30" s="14"/>
      <c r="E30" s="14"/>
      <c r="F30" s="14"/>
      <c r="G30" s="14"/>
      <c r="H30" s="14"/>
      <c r="I30" s="14"/>
      <c r="J30" s="14"/>
      <c r="K30" s="14"/>
      <c r="L30" s="14"/>
      <c r="M30" s="14"/>
      <c r="N30" s="14"/>
      <c r="O30" s="14"/>
      <c r="P30" s="14"/>
      <c r="Q30" s="14"/>
      <c r="R30" s="14"/>
    </row>
    <row r="31" spans="1:35">
      <c r="B31" s="14"/>
      <c r="C31" s="14"/>
      <c r="D31" s="14"/>
      <c r="E31" s="14"/>
      <c r="F31" s="14"/>
      <c r="G31" s="14"/>
      <c r="H31" s="14"/>
      <c r="I31" s="14"/>
      <c r="J31" s="14"/>
      <c r="K31" s="14"/>
      <c r="L31" s="14"/>
      <c r="M31" s="14"/>
      <c r="N31" s="14"/>
      <c r="O31" s="14"/>
      <c r="P31" s="14"/>
      <c r="Q31" s="14"/>
      <c r="R31" s="14"/>
    </row>
    <row r="32" spans="1:35">
      <c r="B32" s="14"/>
      <c r="C32" s="14"/>
      <c r="D32" s="14"/>
      <c r="E32" s="14"/>
      <c r="F32" s="14"/>
      <c r="G32" s="14"/>
      <c r="H32" s="14"/>
      <c r="I32" s="14"/>
      <c r="J32" s="14"/>
      <c r="K32" s="14"/>
      <c r="L32" s="14"/>
      <c r="M32" s="14"/>
      <c r="N32" s="14"/>
      <c r="O32" s="14"/>
      <c r="P32" s="14"/>
      <c r="Q32" s="14"/>
      <c r="R32" s="14"/>
    </row>
    <row r="33" spans="1:18">
      <c r="A33" s="15"/>
      <c r="B33" s="14"/>
      <c r="C33" s="14"/>
      <c r="D33" s="14"/>
      <c r="E33" s="14"/>
      <c r="F33" s="14"/>
      <c r="G33" s="14"/>
      <c r="H33" s="14"/>
      <c r="I33" s="14"/>
      <c r="J33" s="14"/>
      <c r="K33" s="14"/>
      <c r="L33" s="14"/>
      <c r="M33" s="14"/>
      <c r="N33" s="14"/>
      <c r="O33" s="14"/>
      <c r="P33" s="14"/>
      <c r="Q33" s="14"/>
      <c r="R33" s="14"/>
    </row>
  </sheetData>
  <sheetProtection sheet="1" objects="1" scenarios="1"/>
  <mergeCells count="28">
    <mergeCell ref="M6:R6"/>
    <mergeCell ref="N1:R1"/>
    <mergeCell ref="A2:E2"/>
    <mergeCell ref="M4:R4"/>
    <mergeCell ref="M5:N5"/>
    <mergeCell ref="O5:R5"/>
    <mergeCell ref="G18:I18"/>
    <mergeCell ref="J18:N18"/>
    <mergeCell ref="A8:R8"/>
    <mergeCell ref="A10:R10"/>
    <mergeCell ref="A12:R12"/>
    <mergeCell ref="B14:E14"/>
    <mergeCell ref="G14:R14"/>
    <mergeCell ref="G15:R15"/>
    <mergeCell ref="B16:E16"/>
    <mergeCell ref="G16:R16"/>
    <mergeCell ref="B17:E17"/>
    <mergeCell ref="G17:I17"/>
    <mergeCell ref="J17:N17"/>
    <mergeCell ref="A23:R23"/>
    <mergeCell ref="B19:E19"/>
    <mergeCell ref="G19:K19"/>
    <mergeCell ref="M19:O19"/>
    <mergeCell ref="B20:E20"/>
    <mergeCell ref="G20:R20"/>
    <mergeCell ref="B21:E21"/>
    <mergeCell ref="G21:K21"/>
    <mergeCell ref="L21:N21"/>
  </mergeCells>
  <phoneticPr fontId="1"/>
  <dataValidations count="1">
    <dataValidation type="list" allowBlank="1" showInputMessage="1" showErrorMessage="1" sqref="T1:U1" xr:uid="{DFB995D0-3C2F-4876-86FB-B33507427233}">
      <formula1>"入札,見積入札"</formula1>
    </dataValidation>
  </dataValidations>
  <pageMargins left="0.70866141732283472" right="0.51181102362204722" top="0.53" bottom="0.33" header="0.53" footer="0.31496062992125984"/>
  <pageSetup paperSize="9" scale="99" orientation="portrait" blackAndWhite="1"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2978992B-3D4A-47D8-B5C0-DA8CA1819606}">
          <x14:formula1>
            <xm:f>予算執行!$B$24:$B$30</xm:f>
          </x14:formula1>
          <xm:sqref>A2:E2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224453-F17A-4FF0-91A5-74AD4B270847}">
  <sheetPr codeName="Sheet6">
    <tabColor theme="9" tint="0.79998168889431442"/>
  </sheetPr>
  <dimension ref="A1:AZ32"/>
  <sheetViews>
    <sheetView workbookViewId="0">
      <selection activeCell="W18" sqref="W18"/>
    </sheetView>
  </sheetViews>
  <sheetFormatPr defaultColWidth="4.3984375" defaultRowHeight="18"/>
  <cols>
    <col min="1" max="1" width="4.3984375" style="1"/>
    <col min="2" max="2" width="2.5" style="1" bestFit="1" customWidth="1"/>
    <col min="3" max="3" width="1.796875" style="1" customWidth="1"/>
    <col min="4" max="18" width="4.3984375" style="1" customWidth="1"/>
    <col min="19" max="19" width="5.3984375" style="1" customWidth="1"/>
    <col min="20" max="16384" width="4.3984375" style="1"/>
  </cols>
  <sheetData>
    <row r="1" spans="1:52" ht="33.450000000000003" customHeight="1">
      <c r="A1" s="245" t="s">
        <v>40</v>
      </c>
      <c r="B1" s="245"/>
      <c r="C1" s="245"/>
      <c r="D1" s="245"/>
      <c r="E1" s="245"/>
      <c r="F1" s="245"/>
      <c r="G1" s="245"/>
      <c r="H1" s="245"/>
      <c r="I1" s="245"/>
      <c r="J1" s="245"/>
      <c r="K1" s="245"/>
      <c r="L1" s="245"/>
      <c r="M1" s="245"/>
      <c r="N1" s="245"/>
      <c r="O1" s="245"/>
      <c r="P1" s="245"/>
      <c r="Q1" s="245"/>
      <c r="R1" s="245"/>
      <c r="S1" s="245"/>
    </row>
    <row r="2" spans="1:52" ht="27.45" customHeight="1">
      <c r="A2" s="22"/>
      <c r="B2" s="22"/>
      <c r="C2" s="22"/>
      <c r="D2" s="22"/>
      <c r="E2" s="22"/>
      <c r="F2" s="22"/>
      <c r="G2" s="22"/>
      <c r="H2" s="22"/>
      <c r="I2" s="22"/>
      <c r="J2" s="22"/>
      <c r="K2" s="22"/>
      <c r="L2" s="22"/>
      <c r="M2" s="22"/>
      <c r="N2" s="22"/>
      <c r="O2" s="22"/>
      <c r="P2" s="22"/>
      <c r="Q2" s="22"/>
      <c r="R2" s="22"/>
      <c r="S2" s="22"/>
    </row>
    <row r="3" spans="1:52" ht="18.45" customHeight="1">
      <c r="A3" s="1">
        <v>1</v>
      </c>
      <c r="B3" s="167" t="s">
        <v>32</v>
      </c>
      <c r="C3" s="167"/>
      <c r="D3" s="167"/>
      <c r="E3" s="167"/>
      <c r="F3" s="9" t="s">
        <v>36</v>
      </c>
      <c r="G3" s="233" t="str">
        <f>"令和"&amp;予算執行!F9&amp;"年度　"&amp;予算執行!I9</f>
        <v>令和7年度　多面的機能支払交付金資源向上（長寿命化）事業</v>
      </c>
      <c r="H3" s="233"/>
      <c r="I3" s="233"/>
      <c r="J3" s="233"/>
      <c r="K3" s="233"/>
      <c r="L3" s="233"/>
      <c r="M3" s="233"/>
      <c r="N3" s="233"/>
      <c r="O3" s="233"/>
      <c r="P3" s="233"/>
      <c r="Q3" s="233"/>
      <c r="R3" s="233"/>
    </row>
    <row r="4" spans="1:52" ht="18.45" customHeight="1">
      <c r="G4" s="233" t="str">
        <f>予算執行!F10</f>
        <v>○○○○水路整備工事</v>
      </c>
      <c r="H4" s="233"/>
      <c r="I4" s="233"/>
      <c r="J4" s="233"/>
      <c r="K4" s="233"/>
      <c r="L4" s="233"/>
      <c r="M4" s="233"/>
      <c r="N4" s="233"/>
      <c r="O4" s="233"/>
      <c r="P4" s="233"/>
      <c r="Q4" s="233"/>
      <c r="R4" s="11"/>
    </row>
    <row r="5" spans="1:52" ht="18.45" customHeight="1">
      <c r="G5" s="18"/>
      <c r="H5" s="18"/>
      <c r="I5" s="18"/>
      <c r="J5" s="18"/>
      <c r="K5" s="18"/>
      <c r="L5" s="18"/>
      <c r="M5" s="18"/>
      <c r="N5" s="18"/>
      <c r="O5" s="18"/>
      <c r="P5" s="18"/>
      <c r="Q5" s="18"/>
      <c r="R5" s="11"/>
    </row>
    <row r="6" spans="1:52" ht="18.45" customHeight="1">
      <c r="A6" s="1">
        <v>2</v>
      </c>
      <c r="B6" s="167" t="s">
        <v>33</v>
      </c>
      <c r="C6" s="167"/>
      <c r="D6" s="167"/>
      <c r="E6" s="167"/>
      <c r="F6" s="9" t="s">
        <v>36</v>
      </c>
      <c r="G6" s="233" t="str">
        <f>予算執行!F11&amp;"　地内"</f>
        <v>新富町大字○○　地内</v>
      </c>
      <c r="H6" s="233"/>
      <c r="I6" s="233"/>
      <c r="J6" s="233"/>
      <c r="K6" s="233"/>
      <c r="L6" s="233"/>
      <c r="M6" s="233"/>
      <c r="N6" s="233"/>
      <c r="O6" s="233"/>
      <c r="P6" s="233"/>
      <c r="Q6" s="233"/>
      <c r="R6" s="11"/>
    </row>
    <row r="7" spans="1:52" ht="18.45" customHeight="1">
      <c r="B7" s="8"/>
      <c r="C7" s="8"/>
      <c r="D7" s="8"/>
      <c r="E7" s="8"/>
      <c r="F7" s="9"/>
      <c r="G7" s="18"/>
      <c r="H7" s="18"/>
      <c r="I7" s="18"/>
      <c r="J7" s="18"/>
      <c r="K7" s="18"/>
      <c r="L7" s="18"/>
      <c r="M7" s="18"/>
      <c r="N7" s="18"/>
      <c r="O7" s="18"/>
      <c r="P7" s="18"/>
      <c r="Q7" s="18"/>
      <c r="R7" s="11"/>
    </row>
    <row r="8" spans="1:52" ht="18.45" customHeight="1">
      <c r="A8" s="1">
        <v>3</v>
      </c>
      <c r="B8" s="167" t="s">
        <v>34</v>
      </c>
      <c r="C8" s="167"/>
      <c r="D8" s="167"/>
      <c r="E8" s="167"/>
      <c r="F8" s="9" t="s">
        <v>36</v>
      </c>
      <c r="G8" s="236">
        <f>予算執行!F12</f>
        <v>46035</v>
      </c>
      <c r="H8" s="236"/>
      <c r="I8" s="236"/>
      <c r="J8" s="236"/>
      <c r="K8" s="236"/>
      <c r="L8" s="21" t="s">
        <v>41</v>
      </c>
      <c r="M8" s="236">
        <f>予算執行!L12</f>
        <v>46081</v>
      </c>
      <c r="N8" s="236"/>
      <c r="O8" s="236"/>
      <c r="P8" s="236"/>
      <c r="Q8" s="236"/>
      <c r="R8" s="11"/>
    </row>
    <row r="9" spans="1:52" ht="18.45" customHeight="1">
      <c r="B9" s="8"/>
      <c r="C9" s="8"/>
      <c r="D9" s="8"/>
      <c r="E9" s="8"/>
      <c r="F9" s="9"/>
      <c r="G9" s="17"/>
      <c r="H9" s="17"/>
      <c r="I9" s="17"/>
      <c r="J9" s="17"/>
      <c r="K9" s="17"/>
      <c r="L9" s="21"/>
      <c r="M9" s="17"/>
      <c r="N9" s="17"/>
      <c r="O9" s="17"/>
      <c r="P9" s="17"/>
      <c r="Q9" s="17"/>
      <c r="R9" s="11"/>
    </row>
    <row r="10" spans="1:52" ht="18.45" customHeight="1">
      <c r="A10" s="1">
        <v>4</v>
      </c>
      <c r="B10" s="167" t="s">
        <v>42</v>
      </c>
      <c r="C10" s="167"/>
      <c r="D10" s="167"/>
      <c r="E10" s="167"/>
      <c r="G10" s="11"/>
      <c r="H10" s="11"/>
      <c r="I10" s="11"/>
      <c r="J10" s="19"/>
      <c r="K10" s="19"/>
      <c r="L10" s="19"/>
      <c r="M10" s="19"/>
      <c r="R10" s="11"/>
    </row>
    <row r="11" spans="1:52" ht="18.45" customHeight="1">
      <c r="B11" s="10">
        <v>1</v>
      </c>
      <c r="C11" s="1" t="s">
        <v>46</v>
      </c>
      <c r="D11" s="246" t="s">
        <v>44</v>
      </c>
      <c r="E11" s="246"/>
      <c r="F11" s="246"/>
      <c r="G11" s="246"/>
      <c r="H11" s="246"/>
      <c r="I11" s="246"/>
      <c r="J11" s="246"/>
      <c r="K11" s="246"/>
      <c r="L11" s="246"/>
      <c r="M11" s="246"/>
      <c r="N11" s="246"/>
      <c r="O11" s="246"/>
      <c r="P11" s="246"/>
      <c r="Q11" s="246"/>
      <c r="R11" s="246"/>
      <c r="S11" s="246"/>
    </row>
    <row r="12" spans="1:52" ht="91.5" customHeight="1">
      <c r="C12" s="235" t="s">
        <v>45</v>
      </c>
      <c r="D12" s="235"/>
      <c r="E12" s="235"/>
      <c r="F12" s="235"/>
      <c r="G12" s="235"/>
      <c r="H12" s="235"/>
      <c r="I12" s="235"/>
      <c r="J12" s="235"/>
      <c r="K12" s="235"/>
      <c r="L12" s="235"/>
      <c r="M12" s="235"/>
      <c r="N12" s="235"/>
      <c r="O12" s="235"/>
      <c r="P12" s="235"/>
      <c r="Q12" s="235"/>
      <c r="R12" s="235"/>
      <c r="S12" s="235"/>
      <c r="AE12" s="14"/>
      <c r="AF12" s="14"/>
      <c r="AG12" s="14"/>
      <c r="AH12" s="14"/>
      <c r="AI12" s="14"/>
      <c r="AJ12" s="14"/>
      <c r="AK12" s="14"/>
      <c r="AL12" s="14"/>
      <c r="AM12" s="14"/>
      <c r="AN12" s="14"/>
      <c r="AO12" s="14"/>
      <c r="AP12" s="14"/>
      <c r="AQ12" s="14"/>
      <c r="AR12" s="14"/>
      <c r="AS12" s="14"/>
      <c r="AT12" s="14"/>
      <c r="AU12" s="14"/>
      <c r="AV12" s="14"/>
      <c r="AW12" s="14"/>
      <c r="AX12" s="14"/>
      <c r="AY12" s="14"/>
      <c r="AZ12" s="14"/>
    </row>
    <row r="13" spans="1:52" ht="18.45" customHeight="1">
      <c r="B13" s="1">
        <v>2</v>
      </c>
      <c r="C13" s="1" t="s">
        <v>46</v>
      </c>
      <c r="D13" s="246" t="s">
        <v>53</v>
      </c>
      <c r="E13" s="246"/>
      <c r="F13" s="246"/>
      <c r="G13" s="246"/>
      <c r="H13" s="246"/>
      <c r="I13" s="246"/>
      <c r="J13" s="246"/>
      <c r="K13" s="246"/>
      <c r="L13" s="246"/>
      <c r="M13" s="246"/>
      <c r="N13" s="246"/>
      <c r="O13" s="246"/>
      <c r="P13" s="246"/>
      <c r="Q13" s="246"/>
      <c r="R13" s="246"/>
      <c r="S13" s="246"/>
    </row>
    <row r="14" spans="1:52" ht="18.45" customHeight="1">
      <c r="C14" s="246" t="s">
        <v>54</v>
      </c>
      <c r="D14" s="246"/>
      <c r="E14" s="246"/>
      <c r="F14" s="246"/>
      <c r="G14" s="246"/>
      <c r="H14" s="246"/>
      <c r="I14" s="246"/>
      <c r="J14" s="246"/>
      <c r="K14" s="246"/>
      <c r="L14" s="246"/>
      <c r="M14" s="246"/>
      <c r="N14" s="246"/>
      <c r="O14" s="246"/>
      <c r="P14" s="246"/>
      <c r="Q14" s="246"/>
      <c r="R14" s="246"/>
      <c r="S14" s="246"/>
    </row>
    <row r="15" spans="1:52" ht="18.45" customHeight="1"/>
    <row r="16" spans="1:52" ht="18.45" customHeight="1">
      <c r="A16" s="1">
        <v>5</v>
      </c>
      <c r="B16" s="167" t="s">
        <v>47</v>
      </c>
      <c r="C16" s="167"/>
      <c r="D16" s="167"/>
      <c r="E16" s="167"/>
      <c r="F16" s="167"/>
      <c r="G16" s="167"/>
    </row>
    <row r="17" spans="1:19" ht="32.549999999999997" customHeight="1">
      <c r="B17" s="225" t="s">
        <v>48</v>
      </c>
      <c r="C17" s="225"/>
      <c r="D17" s="225"/>
      <c r="E17" s="225"/>
      <c r="F17" s="225"/>
      <c r="G17" s="225"/>
      <c r="H17" s="225"/>
      <c r="I17" s="225"/>
      <c r="J17" s="225"/>
      <c r="K17" s="225"/>
      <c r="L17" s="225"/>
      <c r="M17" s="225"/>
      <c r="N17" s="225"/>
      <c r="O17" s="225"/>
      <c r="P17" s="225"/>
      <c r="Q17" s="225"/>
      <c r="R17" s="225"/>
      <c r="S17" s="225"/>
    </row>
    <row r="18" spans="1:19" ht="18.45" customHeight="1"/>
    <row r="19" spans="1:19" ht="18.45" customHeight="1">
      <c r="A19" s="1">
        <v>6</v>
      </c>
      <c r="B19" s="1" t="s">
        <v>49</v>
      </c>
    </row>
    <row r="20" spans="1:19" ht="18.45" customHeight="1"/>
    <row r="21" spans="1:19" ht="18.45" customHeight="1">
      <c r="A21" s="1">
        <v>7</v>
      </c>
      <c r="B21" s="167" t="s">
        <v>50</v>
      </c>
      <c r="C21" s="167"/>
      <c r="D21" s="167"/>
      <c r="E21" s="167"/>
    </row>
    <row r="22" spans="1:19" ht="18.45" customHeight="1">
      <c r="B22" s="246" t="s">
        <v>51</v>
      </c>
      <c r="C22" s="246"/>
      <c r="D22" s="246"/>
      <c r="E22" s="246"/>
      <c r="F22" s="246"/>
      <c r="G22" s="246"/>
      <c r="H22" s="246"/>
      <c r="I22" s="246"/>
      <c r="J22" s="246"/>
      <c r="K22" s="246"/>
      <c r="L22" s="246"/>
      <c r="M22" s="246"/>
      <c r="N22" s="246"/>
      <c r="O22" s="246"/>
      <c r="P22" s="246"/>
      <c r="Q22" s="246"/>
      <c r="R22" s="246"/>
      <c r="S22" s="246"/>
    </row>
    <row r="23" spans="1:19" ht="18.45" customHeight="1">
      <c r="B23" s="55"/>
      <c r="C23" s="55"/>
      <c r="D23" s="55"/>
      <c r="E23" s="55"/>
      <c r="F23" s="55"/>
      <c r="G23" s="55"/>
      <c r="H23" s="55"/>
      <c r="I23" s="55"/>
      <c r="J23" s="55"/>
      <c r="K23" s="55"/>
      <c r="L23" s="55"/>
      <c r="M23" s="55"/>
      <c r="N23" s="55"/>
      <c r="O23" s="55"/>
      <c r="P23" s="55"/>
      <c r="Q23" s="55"/>
      <c r="R23" s="55"/>
      <c r="S23" s="55"/>
    </row>
    <row r="24" spans="1:19" ht="18.45" customHeight="1">
      <c r="A24" s="1">
        <v>8</v>
      </c>
      <c r="B24" s="55" t="s">
        <v>122</v>
      </c>
      <c r="C24" s="55"/>
      <c r="D24" s="55"/>
      <c r="E24" s="55"/>
      <c r="F24" s="55"/>
      <c r="G24" s="55"/>
      <c r="H24" s="55"/>
      <c r="I24" s="55"/>
      <c r="J24" s="55"/>
      <c r="K24" s="55"/>
      <c r="L24" s="55"/>
      <c r="M24" s="55"/>
      <c r="N24" s="55"/>
      <c r="O24" s="55"/>
      <c r="P24" s="55"/>
      <c r="Q24" s="55"/>
      <c r="R24" s="55"/>
      <c r="S24" s="55"/>
    </row>
    <row r="25" spans="1:19" ht="18.45" customHeight="1"/>
    <row r="26" spans="1:19" ht="38.549999999999997" customHeight="1">
      <c r="A26" s="15">
        <v>9</v>
      </c>
      <c r="B26" s="235" t="s">
        <v>126</v>
      </c>
      <c r="C26" s="235"/>
      <c r="D26" s="235"/>
      <c r="E26" s="235"/>
      <c r="F26" s="235"/>
      <c r="G26" s="235"/>
      <c r="H26" s="235"/>
      <c r="I26" s="235"/>
      <c r="J26" s="235"/>
      <c r="K26" s="235"/>
      <c r="L26" s="235"/>
      <c r="M26" s="235"/>
      <c r="N26" s="235"/>
      <c r="O26" s="235"/>
      <c r="P26" s="235"/>
      <c r="Q26" s="235"/>
      <c r="R26" s="235"/>
      <c r="S26" s="235"/>
    </row>
    <row r="27" spans="1:19" ht="18.45" customHeight="1"/>
    <row r="28" spans="1:19" ht="18.45" customHeight="1">
      <c r="A28" s="1">
        <v>10</v>
      </c>
      <c r="B28" s="244" t="s">
        <v>123</v>
      </c>
      <c r="C28" s="244"/>
      <c r="D28" s="244"/>
      <c r="E28" s="244"/>
      <c r="F28" s="244"/>
    </row>
    <row r="29" spans="1:19" ht="18.45" customHeight="1">
      <c r="B29" s="56" t="s">
        <v>124</v>
      </c>
      <c r="C29" s="56"/>
      <c r="D29" s="56"/>
      <c r="E29" s="56"/>
      <c r="F29" s="56"/>
    </row>
    <row r="30" spans="1:19" ht="18.45" customHeight="1"/>
    <row r="31" spans="1:19" ht="18.45" customHeight="1">
      <c r="A31" s="1">
        <v>11</v>
      </c>
      <c r="B31" s="1" t="s">
        <v>52</v>
      </c>
    </row>
    <row r="32" spans="1:19" ht="18.45" customHeight="1">
      <c r="B32" s="1" t="s">
        <v>125</v>
      </c>
    </row>
  </sheetData>
  <sheetProtection sheet="1" objects="1" scenarios="1"/>
  <mergeCells count="20">
    <mergeCell ref="A1:S1"/>
    <mergeCell ref="B17:S17"/>
    <mergeCell ref="B21:E21"/>
    <mergeCell ref="B22:S22"/>
    <mergeCell ref="C14:S14"/>
    <mergeCell ref="D11:S11"/>
    <mergeCell ref="D13:S13"/>
    <mergeCell ref="B16:G16"/>
    <mergeCell ref="C12:S12"/>
    <mergeCell ref="B10:E10"/>
    <mergeCell ref="G4:Q4"/>
    <mergeCell ref="G6:Q6"/>
    <mergeCell ref="G8:K8"/>
    <mergeCell ref="M8:Q8"/>
    <mergeCell ref="B6:E6"/>
    <mergeCell ref="B8:E8"/>
    <mergeCell ref="B3:E3"/>
    <mergeCell ref="G3:R3"/>
    <mergeCell ref="B28:F28"/>
    <mergeCell ref="B26:S26"/>
  </mergeCells>
  <phoneticPr fontId="1"/>
  <pageMargins left="0.70866141732283472" right="0.70866141732283472" top="0.70866141732283472" bottom="0.43307086614173229" header="0.59055118110236227"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BB2EE5-0EE3-484A-B02E-9C2D7AA3D740}">
  <sheetPr>
    <tabColor theme="4" tint="0.79998168889431442"/>
  </sheetPr>
  <dimension ref="A1:K17"/>
  <sheetViews>
    <sheetView workbookViewId="0">
      <selection activeCell="S13" sqref="S13"/>
    </sheetView>
  </sheetViews>
  <sheetFormatPr defaultColWidth="7.19921875" defaultRowHeight="18"/>
  <cols>
    <col min="3" max="3" width="4.09765625" customWidth="1"/>
    <col min="4" max="11" width="6.69921875" customWidth="1"/>
  </cols>
  <sheetData>
    <row r="1" spans="1:11" ht="26.4">
      <c r="A1" s="247" t="s">
        <v>138</v>
      </c>
      <c r="B1" s="247"/>
      <c r="C1" s="247"/>
      <c r="D1" s="247"/>
      <c r="E1" s="247"/>
      <c r="F1" s="247"/>
      <c r="G1" s="247"/>
      <c r="H1" s="247"/>
      <c r="I1" s="247"/>
      <c r="J1" s="247"/>
      <c r="K1" s="247"/>
    </row>
    <row r="2" spans="1:11" ht="43.05" customHeight="1"/>
    <row r="3" spans="1:11" ht="84.45" customHeight="1">
      <c r="A3" s="117" t="s">
        <v>139</v>
      </c>
      <c r="B3" s="117"/>
      <c r="C3" s="117"/>
      <c r="D3" s="117"/>
      <c r="E3" s="117"/>
      <c r="F3" s="117"/>
      <c r="G3" s="117"/>
      <c r="H3" s="117"/>
      <c r="I3" s="117"/>
      <c r="J3" s="117"/>
      <c r="K3" s="117"/>
    </row>
    <row r="4" spans="1:11" ht="25.5" customHeight="1"/>
    <row r="5" spans="1:11">
      <c r="A5" s="248" t="s">
        <v>31</v>
      </c>
      <c r="B5" s="248"/>
      <c r="C5" s="248"/>
      <c r="D5" s="248"/>
      <c r="E5" s="248"/>
      <c r="F5" s="248"/>
      <c r="G5" s="248"/>
      <c r="H5" s="248"/>
      <c r="I5" s="248"/>
      <c r="J5" s="248"/>
      <c r="K5" s="248"/>
    </row>
    <row r="6" spans="1:11" ht="25.5" customHeight="1"/>
    <row r="7" spans="1:11" ht="24.45" customHeight="1">
      <c r="A7" s="251" t="s">
        <v>140</v>
      </c>
      <c r="B7" s="251"/>
      <c r="C7" s="104" t="s">
        <v>36</v>
      </c>
      <c r="D7" s="249">
        <v>46027</v>
      </c>
      <c r="E7" s="249"/>
      <c r="F7" s="249"/>
      <c r="G7" s="105" t="str">
        <f>TEXT(D7,"aaa")</f>
        <v>月</v>
      </c>
    </row>
    <row r="8" spans="1:11" ht="24.45" customHeight="1">
      <c r="A8" s="251"/>
      <c r="B8" s="251"/>
      <c r="C8" s="104"/>
      <c r="D8" s="106" t="s">
        <v>145</v>
      </c>
      <c r="E8" s="252">
        <v>0.375</v>
      </c>
      <c r="F8" s="252"/>
      <c r="G8" s="104" t="s">
        <v>11</v>
      </c>
      <c r="H8" s="106" t="s">
        <v>146</v>
      </c>
      <c r="I8" s="252">
        <v>0.16666666666666666</v>
      </c>
      <c r="J8" s="252"/>
      <c r="K8" s="104" t="s">
        <v>12</v>
      </c>
    </row>
    <row r="9" spans="1:11" ht="24.45" customHeight="1">
      <c r="A9" s="251"/>
      <c r="B9" s="251"/>
      <c r="C9" s="104"/>
    </row>
    <row r="10" spans="1:11" ht="24.45" customHeight="1">
      <c r="A10" s="251" t="s">
        <v>141</v>
      </c>
      <c r="B10" s="251"/>
      <c r="C10" s="104" t="s">
        <v>36</v>
      </c>
      <c r="D10" s="253" t="str">
        <f>'入札執行通知(送付用)  (案内あり)'!M4&amp;"　　"&amp;予算執行!L5&amp;"　　"&amp;予算執行!L6</f>
        <v>○○活動組織　　書記　　新富　次郎</v>
      </c>
      <c r="E10" s="253"/>
      <c r="F10" s="253"/>
      <c r="G10" s="253"/>
      <c r="H10" s="253"/>
      <c r="I10" s="253"/>
      <c r="J10" s="253"/>
      <c r="K10" s="253"/>
    </row>
    <row r="11" spans="1:11" ht="24.45" customHeight="1">
      <c r="A11" s="251" t="s">
        <v>142</v>
      </c>
      <c r="B11" s="251"/>
      <c r="C11" s="104" t="s">
        <v>36</v>
      </c>
      <c r="D11" s="250"/>
      <c r="E11" s="250"/>
      <c r="F11" s="250"/>
      <c r="G11" s="250"/>
      <c r="H11" s="51"/>
      <c r="I11" s="51"/>
      <c r="J11" s="51"/>
      <c r="K11" s="51"/>
    </row>
    <row r="12" spans="1:11" ht="24.45" customHeight="1">
      <c r="A12" s="251" t="s">
        <v>101</v>
      </c>
      <c r="B12" s="251"/>
      <c r="C12" s="104" t="s">
        <v>36</v>
      </c>
      <c r="D12" s="250"/>
      <c r="E12" s="250"/>
      <c r="F12" s="250"/>
      <c r="G12" s="250"/>
      <c r="H12" s="51"/>
      <c r="I12" s="51"/>
      <c r="J12" s="51"/>
      <c r="K12" s="51"/>
    </row>
    <row r="13" spans="1:11" ht="24.45" customHeight="1">
      <c r="A13" s="251"/>
      <c r="B13" s="251"/>
      <c r="C13" s="104"/>
    </row>
    <row r="14" spans="1:11" ht="24.45" customHeight="1">
      <c r="A14" s="251" t="s">
        <v>143</v>
      </c>
      <c r="B14" s="251"/>
      <c r="C14" s="104" t="s">
        <v>36</v>
      </c>
      <c r="D14" s="249">
        <v>45663</v>
      </c>
      <c r="E14" s="249"/>
      <c r="F14" s="249"/>
      <c r="G14" s="105" t="str">
        <f>TEXT(D14,"aaa")</f>
        <v>月</v>
      </c>
      <c r="H14" s="106" t="s">
        <v>146</v>
      </c>
      <c r="I14" s="252">
        <v>0.1875</v>
      </c>
      <c r="J14" s="252"/>
      <c r="K14" s="104" t="s">
        <v>12</v>
      </c>
    </row>
    <row r="15" spans="1:11" ht="24.45" customHeight="1">
      <c r="A15" s="251"/>
      <c r="B15" s="251"/>
      <c r="C15" s="104"/>
    </row>
    <row r="16" spans="1:11" ht="24.45" customHeight="1">
      <c r="A16" s="251" t="s">
        <v>144</v>
      </c>
      <c r="B16" s="251"/>
      <c r="C16" s="104" t="s">
        <v>36</v>
      </c>
      <c r="D16" s="250" t="s">
        <v>147</v>
      </c>
      <c r="E16" s="250"/>
      <c r="F16" s="250"/>
    </row>
    <row r="17" spans="1:2" ht="24.45" customHeight="1">
      <c r="A17" s="251"/>
      <c r="B17" s="251"/>
    </row>
  </sheetData>
  <sheetProtection sheet="1" objects="1" scenarios="1"/>
  <mergeCells count="23">
    <mergeCell ref="A17:B17"/>
    <mergeCell ref="D14:F14"/>
    <mergeCell ref="E8:F8"/>
    <mergeCell ref="I14:J14"/>
    <mergeCell ref="D16:F16"/>
    <mergeCell ref="A13:B13"/>
    <mergeCell ref="A14:B14"/>
    <mergeCell ref="A15:B15"/>
    <mergeCell ref="A16:B16"/>
    <mergeCell ref="D12:G12"/>
    <mergeCell ref="D10:K10"/>
    <mergeCell ref="A12:B12"/>
    <mergeCell ref="I8:J8"/>
    <mergeCell ref="A3:K3"/>
    <mergeCell ref="A1:K1"/>
    <mergeCell ref="A5:K5"/>
    <mergeCell ref="D7:F7"/>
    <mergeCell ref="D11:G11"/>
    <mergeCell ref="A7:B7"/>
    <mergeCell ref="A8:B8"/>
    <mergeCell ref="A9:B9"/>
    <mergeCell ref="A10:B10"/>
    <mergeCell ref="A11:B11"/>
  </mergeCells>
  <phoneticPr fontId="1"/>
  <dataValidations count="1">
    <dataValidation type="list" allowBlank="1" showInputMessage="1" showErrorMessage="1" sqref="D8 H8 H14" xr:uid="{0F6AFF2E-63F4-4E48-9E20-DB3C0A0B18A4}">
      <formula1>"午前,午後"</formula1>
    </dataValidation>
  </dataValidations>
  <printOptions horizontalCentered="1"/>
  <pageMargins left="0.9055118110236221" right="0.70866141732283472" top="1" bottom="1.03" header="0.76" footer="0.6"/>
  <pageSetup paperSize="9" orientation="portrait" blackAndWhite="1"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19A1DC-3A6D-4023-97C2-FBFB326E5621}">
  <sheetPr codeName="Sheet8">
    <tabColor theme="9" tint="0.79998168889431442"/>
  </sheetPr>
  <dimension ref="A1:Q21"/>
  <sheetViews>
    <sheetView workbookViewId="0">
      <selection activeCell="G3" sqref="G3:Q3"/>
    </sheetView>
  </sheetViews>
  <sheetFormatPr defaultColWidth="4.8984375" defaultRowHeight="18"/>
  <cols>
    <col min="1" max="1" width="2.5" style="1" bestFit="1" customWidth="1"/>
    <col min="2" max="5" width="5.09765625" style="1" customWidth="1"/>
    <col min="6" max="6" width="2.5" style="1" customWidth="1"/>
    <col min="7" max="16384" width="4.8984375" style="1"/>
  </cols>
  <sheetData>
    <row r="1" spans="1:17" ht="73.05" customHeight="1">
      <c r="A1" s="254" t="s">
        <v>100</v>
      </c>
      <c r="B1" s="254"/>
      <c r="C1" s="254"/>
      <c r="D1" s="254"/>
      <c r="E1" s="254"/>
      <c r="F1" s="254"/>
      <c r="G1" s="254"/>
      <c r="H1" s="254"/>
      <c r="I1" s="254"/>
      <c r="J1" s="254"/>
      <c r="K1" s="254"/>
      <c r="L1" s="254"/>
      <c r="M1" s="254"/>
      <c r="N1" s="254"/>
      <c r="O1" s="254"/>
      <c r="P1" s="254"/>
      <c r="Q1" s="254"/>
    </row>
    <row r="2" spans="1:17" ht="32.549999999999997" customHeight="1">
      <c r="A2" s="261">
        <v>1</v>
      </c>
      <c r="B2" s="265" t="s">
        <v>95</v>
      </c>
      <c r="C2" s="265"/>
      <c r="D2" s="265"/>
      <c r="E2" s="265"/>
      <c r="F2" s="232" t="s">
        <v>36</v>
      </c>
      <c r="G2" s="266" t="str">
        <f>入札条件【入札のみ】!G3</f>
        <v>令和7年度　多面的機能支払交付金資源向上（長寿命化）事業</v>
      </c>
      <c r="H2" s="266"/>
      <c r="I2" s="266"/>
      <c r="J2" s="266"/>
      <c r="K2" s="266"/>
      <c r="L2" s="266"/>
      <c r="M2" s="266"/>
      <c r="N2" s="266"/>
      <c r="O2" s="266"/>
      <c r="P2" s="266"/>
      <c r="Q2" s="266"/>
    </row>
    <row r="3" spans="1:17" ht="32.549999999999997" customHeight="1">
      <c r="A3" s="261"/>
      <c r="B3" s="265"/>
      <c r="C3" s="265"/>
      <c r="D3" s="265"/>
      <c r="E3" s="265"/>
      <c r="F3" s="232"/>
      <c r="G3" s="267" t="str">
        <f>入札条件【入札のみ】!G4</f>
        <v>○○○○水路整備工事</v>
      </c>
      <c r="H3" s="267"/>
      <c r="I3" s="267"/>
      <c r="J3" s="267"/>
      <c r="K3" s="267"/>
      <c r="L3" s="267"/>
      <c r="M3" s="267"/>
      <c r="N3" s="267"/>
      <c r="O3" s="267"/>
      <c r="P3" s="267"/>
      <c r="Q3" s="267"/>
    </row>
    <row r="4" spans="1:17" ht="32.549999999999997" customHeight="1">
      <c r="A4" s="10">
        <v>2</v>
      </c>
      <c r="B4" s="265" t="s">
        <v>96</v>
      </c>
      <c r="C4" s="265"/>
      <c r="D4" s="265"/>
      <c r="E4" s="265"/>
      <c r="F4" s="50" t="s">
        <v>36</v>
      </c>
      <c r="G4" s="244" t="str">
        <f>入札条件【入札のみ】!G6</f>
        <v>新富町大字○○　地内</v>
      </c>
      <c r="H4" s="244"/>
      <c r="I4" s="244"/>
      <c r="J4" s="244"/>
      <c r="K4" s="244"/>
      <c r="L4" s="244"/>
      <c r="M4" s="244"/>
      <c r="N4" s="244"/>
      <c r="O4" s="244"/>
      <c r="P4" s="244"/>
      <c r="Q4" s="244"/>
    </row>
    <row r="5" spans="1:17" ht="32.549999999999997" customHeight="1">
      <c r="A5" s="10">
        <v>3</v>
      </c>
      <c r="B5" s="265" t="s">
        <v>97</v>
      </c>
      <c r="C5" s="265"/>
      <c r="D5" s="265"/>
      <c r="E5" s="265"/>
      <c r="F5" s="50" t="s">
        <v>36</v>
      </c>
      <c r="G5" s="244" t="e">
        <f>#REF!</f>
        <v>#REF!</v>
      </c>
      <c r="H5" s="244"/>
      <c r="I5" s="244"/>
      <c r="J5" s="244"/>
      <c r="K5" s="244"/>
      <c r="L5" s="244"/>
      <c r="M5" s="244"/>
      <c r="N5" s="244"/>
      <c r="O5" s="244"/>
      <c r="P5" s="244"/>
      <c r="Q5" s="244"/>
    </row>
    <row r="6" spans="1:17" ht="32.549999999999997" customHeight="1">
      <c r="A6" s="10">
        <v>4</v>
      </c>
      <c r="B6" s="265" t="s">
        <v>98</v>
      </c>
      <c r="C6" s="265"/>
      <c r="D6" s="265"/>
      <c r="E6" s="265"/>
      <c r="F6" s="50"/>
    </row>
    <row r="7" spans="1:17" ht="7.95" customHeight="1">
      <c r="A7" s="10"/>
      <c r="B7" s="50"/>
      <c r="C7" s="50"/>
      <c r="D7" s="50"/>
      <c r="E7" s="50"/>
      <c r="F7" s="50"/>
    </row>
    <row r="8" spans="1:17" ht="29.55" customHeight="1">
      <c r="B8" s="262" t="s">
        <v>26</v>
      </c>
      <c r="C8" s="263"/>
      <c r="D8" s="263"/>
      <c r="E8" s="263"/>
      <c r="F8" s="263"/>
      <c r="G8" s="264"/>
      <c r="H8" s="255" t="s">
        <v>99</v>
      </c>
      <c r="I8" s="256"/>
      <c r="J8" s="256"/>
      <c r="K8" s="256"/>
      <c r="L8" s="257"/>
      <c r="M8" s="255" t="s">
        <v>101</v>
      </c>
      <c r="N8" s="256"/>
      <c r="O8" s="256"/>
      <c r="P8" s="256"/>
      <c r="Q8" s="257"/>
    </row>
    <row r="9" spans="1:17" ht="40.950000000000003" customHeight="1">
      <c r="B9" s="269"/>
      <c r="C9" s="270"/>
      <c r="D9" s="270"/>
      <c r="E9" s="270"/>
      <c r="F9" s="270"/>
      <c r="G9" s="271"/>
      <c r="H9" s="258"/>
      <c r="I9" s="259"/>
      <c r="J9" s="259"/>
      <c r="K9" s="259"/>
      <c r="L9" s="260"/>
      <c r="M9" s="258"/>
      <c r="N9" s="259"/>
      <c r="O9" s="259"/>
      <c r="P9" s="259"/>
      <c r="Q9" s="260"/>
    </row>
    <row r="11" spans="1:17" ht="31.95" customHeight="1">
      <c r="J11" s="268" t="s">
        <v>102</v>
      </c>
      <c r="K11" s="268"/>
      <c r="L11" s="268"/>
      <c r="M11" s="268" t="s">
        <v>103</v>
      </c>
      <c r="N11" s="268"/>
      <c r="O11" s="268"/>
      <c r="P11" s="268"/>
      <c r="Q11" s="268"/>
    </row>
    <row r="21" spans="10:17">
      <c r="J21" s="232" t="s">
        <v>104</v>
      </c>
      <c r="K21" s="232"/>
      <c r="L21" s="233" t="str">
        <f>予算執行!L4</f>
        <v>○○活動組織</v>
      </c>
      <c r="M21" s="233"/>
      <c r="N21" s="233"/>
      <c r="O21" s="233"/>
      <c r="P21" s="233"/>
      <c r="Q21" s="233"/>
    </row>
  </sheetData>
  <sheetProtection sheet="1" objects="1" scenarios="1"/>
  <mergeCells count="21">
    <mergeCell ref="J11:L11"/>
    <mergeCell ref="M11:Q11"/>
    <mergeCell ref="J21:K21"/>
    <mergeCell ref="L21:Q21"/>
    <mergeCell ref="B9:G9"/>
    <mergeCell ref="H9:L9"/>
    <mergeCell ref="A1:Q1"/>
    <mergeCell ref="M8:Q8"/>
    <mergeCell ref="M9:Q9"/>
    <mergeCell ref="A2:A3"/>
    <mergeCell ref="G4:Q4"/>
    <mergeCell ref="G5:Q5"/>
    <mergeCell ref="B8:G8"/>
    <mergeCell ref="H8:L8"/>
    <mergeCell ref="B4:E4"/>
    <mergeCell ref="B5:E5"/>
    <mergeCell ref="B6:E6"/>
    <mergeCell ref="G2:Q2"/>
    <mergeCell ref="G3:Q3"/>
    <mergeCell ref="B2:E3"/>
    <mergeCell ref="F2:F3"/>
  </mergeCells>
  <phoneticPr fontId="1"/>
  <printOptions horizontalCentered="1"/>
  <pageMargins left="0.70866141732283472" right="0.70866141732283472" top="0.82677165354330717" bottom="0.74803149606299213" header="0.31496062992125984" footer="0.31496062992125984"/>
  <pageSetup paperSize="9" orientation="portrait" blackAndWhite="1"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D9067B-2AE4-453D-8830-84DE3B468B28}">
  <sheetPr codeName="Sheet9"/>
  <dimension ref="A2:Q10"/>
  <sheetViews>
    <sheetView workbookViewId="0">
      <selection activeCell="A11" sqref="A11"/>
    </sheetView>
  </sheetViews>
  <sheetFormatPr defaultColWidth="4.3984375" defaultRowHeight="18"/>
  <cols>
    <col min="1" max="2" width="5.69921875" customWidth="1"/>
    <col min="3" max="18" width="4.19921875" customWidth="1"/>
  </cols>
  <sheetData>
    <row r="2" spans="1:17" ht="40.5" customHeight="1">
      <c r="A2" s="272" t="s">
        <v>0</v>
      </c>
      <c r="B2" s="272"/>
      <c r="C2" s="272"/>
      <c r="D2" s="273">
        <v>45981</v>
      </c>
      <c r="E2" s="273"/>
      <c r="F2" s="273"/>
      <c r="G2" s="273"/>
      <c r="H2" s="273"/>
      <c r="I2" s="272" t="s">
        <v>55</v>
      </c>
      <c r="J2" s="272"/>
      <c r="K2" s="272"/>
      <c r="L2" s="273"/>
      <c r="M2" s="273"/>
      <c r="N2" s="273"/>
      <c r="O2" s="273"/>
      <c r="P2" s="273"/>
      <c r="Q2" s="273"/>
    </row>
    <row r="3" spans="1:17" ht="22.5" customHeight="1">
      <c r="A3" s="272" t="s">
        <v>7</v>
      </c>
      <c r="B3" s="272"/>
      <c r="C3" s="274" t="str">
        <f>IF(予算執行!D7="","",予算執行!D7)</f>
        <v>代表</v>
      </c>
      <c r="D3" s="274"/>
      <c r="E3" s="274"/>
      <c r="F3" s="274" t="str">
        <f>IF(予算執行!G7="","",予算執行!G7)</f>
        <v>副代表</v>
      </c>
      <c r="G3" s="274"/>
      <c r="H3" s="274"/>
      <c r="I3" s="274" t="str">
        <f>IF(予算執行!J7="","",予算執行!J7)</f>
        <v>書記</v>
      </c>
      <c r="J3" s="274"/>
      <c r="K3" s="274"/>
      <c r="L3" s="274" t="str">
        <f>IF(予算執行!M7="","",予算執行!M7)</f>
        <v>会計</v>
      </c>
      <c r="M3" s="274"/>
      <c r="N3" s="274"/>
      <c r="O3" s="274" t="str">
        <f>IF(予算執行!P7="","",予算執行!P7)</f>
        <v>役員</v>
      </c>
      <c r="P3" s="274"/>
      <c r="Q3" s="274"/>
    </row>
    <row r="4" spans="1:17" ht="58.95" customHeight="1">
      <c r="A4" s="272"/>
      <c r="B4" s="272"/>
      <c r="C4" s="275"/>
      <c r="D4" s="275"/>
      <c r="E4" s="275"/>
      <c r="F4" s="275"/>
      <c r="G4" s="275"/>
      <c r="H4" s="275"/>
      <c r="I4" s="275"/>
      <c r="J4" s="275"/>
      <c r="K4" s="275"/>
      <c r="L4" s="275"/>
      <c r="M4" s="275"/>
      <c r="N4" s="275"/>
      <c r="O4" s="275"/>
      <c r="P4" s="275"/>
      <c r="Q4" s="275"/>
    </row>
    <row r="5" spans="1:17" ht="26.55" customHeight="1">
      <c r="A5" s="286" t="s">
        <v>56</v>
      </c>
      <c r="B5" s="287"/>
      <c r="C5" s="302" t="s">
        <v>3</v>
      </c>
      <c r="D5" s="303"/>
      <c r="E5" s="304"/>
      <c r="F5" s="305" t="str">
        <f>予算執行!L4</f>
        <v>○○活動組織</v>
      </c>
      <c r="G5" s="306"/>
      <c r="H5" s="306"/>
      <c r="I5" s="306"/>
      <c r="J5" s="306"/>
      <c r="K5" s="306"/>
      <c r="L5" s="306"/>
      <c r="M5" s="306"/>
      <c r="N5" s="29"/>
      <c r="O5" s="29"/>
      <c r="P5" s="29"/>
      <c r="Q5" s="30"/>
    </row>
    <row r="6" spans="1:17" ht="26.55" customHeight="1">
      <c r="A6" s="288"/>
      <c r="B6" s="289"/>
      <c r="C6" s="292" t="s">
        <v>57</v>
      </c>
      <c r="D6" s="248"/>
      <c r="E6" s="293"/>
      <c r="F6" s="300"/>
      <c r="G6" s="301"/>
      <c r="H6" s="301"/>
      <c r="I6" s="301"/>
      <c r="Q6" s="33"/>
    </row>
    <row r="7" spans="1:17" ht="26.55" customHeight="1">
      <c r="A7" s="290"/>
      <c r="B7" s="291"/>
      <c r="C7" s="294" t="s">
        <v>58</v>
      </c>
      <c r="D7" s="295"/>
      <c r="E7" s="296"/>
      <c r="F7" s="280"/>
      <c r="G7" s="281"/>
      <c r="H7" s="281"/>
      <c r="I7" s="281"/>
      <c r="J7" s="281"/>
      <c r="K7" s="32" t="s">
        <v>6</v>
      </c>
      <c r="L7" s="23"/>
      <c r="M7" s="23"/>
      <c r="N7" s="23"/>
      <c r="O7" s="23"/>
      <c r="P7" s="23"/>
      <c r="Q7" s="31"/>
    </row>
    <row r="8" spans="1:17" ht="34.5" customHeight="1">
      <c r="A8" s="272" t="s">
        <v>8</v>
      </c>
      <c r="B8" s="272"/>
      <c r="C8" s="276">
        <v>7</v>
      </c>
      <c r="D8" s="277"/>
      <c r="E8" s="277"/>
      <c r="F8" s="278" t="s">
        <v>59</v>
      </c>
      <c r="G8" s="278"/>
      <c r="H8" s="278"/>
      <c r="I8" s="278"/>
      <c r="J8" s="278"/>
      <c r="K8" s="278"/>
      <c r="L8" s="278"/>
      <c r="M8" s="278"/>
      <c r="N8" s="278"/>
      <c r="O8" s="278"/>
      <c r="P8" s="278"/>
      <c r="Q8" s="279"/>
    </row>
    <row r="9" spans="1:17" ht="34.5" customHeight="1">
      <c r="A9" s="282"/>
      <c r="B9" s="282"/>
      <c r="C9" s="297" t="s">
        <v>60</v>
      </c>
      <c r="D9" s="298"/>
      <c r="E9" s="298"/>
      <c r="F9" s="298"/>
      <c r="G9" s="298"/>
      <c r="H9" s="298"/>
      <c r="I9" s="298"/>
      <c r="J9" s="298"/>
      <c r="K9" s="298"/>
      <c r="L9" s="298"/>
      <c r="M9" s="298"/>
      <c r="N9" s="298"/>
      <c r="O9" s="298"/>
      <c r="P9" s="298"/>
      <c r="Q9" s="299"/>
    </row>
    <row r="10" spans="1:17" ht="316.95" customHeight="1">
      <c r="A10" s="283" t="s">
        <v>182</v>
      </c>
      <c r="B10" s="284"/>
      <c r="C10" s="284"/>
      <c r="D10" s="284"/>
      <c r="E10" s="284"/>
      <c r="F10" s="284"/>
      <c r="G10" s="284"/>
      <c r="H10" s="284"/>
      <c r="I10" s="284"/>
      <c r="J10" s="284"/>
      <c r="K10" s="284"/>
      <c r="L10" s="284"/>
      <c r="M10" s="284"/>
      <c r="N10" s="284"/>
      <c r="O10" s="284"/>
      <c r="P10" s="284"/>
      <c r="Q10" s="285"/>
    </row>
  </sheetData>
  <sheetProtection sheet="1" objects="1" scenarios="1"/>
  <mergeCells count="27">
    <mergeCell ref="C8:E8"/>
    <mergeCell ref="F8:Q8"/>
    <mergeCell ref="F7:J7"/>
    <mergeCell ref="A8:B9"/>
    <mergeCell ref="A10:Q10"/>
    <mergeCell ref="A5:B7"/>
    <mergeCell ref="C6:E6"/>
    <mergeCell ref="C7:E7"/>
    <mergeCell ref="C9:Q9"/>
    <mergeCell ref="F6:I6"/>
    <mergeCell ref="C5:E5"/>
    <mergeCell ref="F5:M5"/>
    <mergeCell ref="A3:B4"/>
    <mergeCell ref="D2:H2"/>
    <mergeCell ref="L2:Q2"/>
    <mergeCell ref="A2:C2"/>
    <mergeCell ref="I2:K2"/>
    <mergeCell ref="O3:Q3"/>
    <mergeCell ref="C4:E4"/>
    <mergeCell ref="F4:H4"/>
    <mergeCell ref="I4:K4"/>
    <mergeCell ref="L4:N4"/>
    <mergeCell ref="O4:Q4"/>
    <mergeCell ref="C3:E3"/>
    <mergeCell ref="F3:H3"/>
    <mergeCell ref="I3:K3"/>
    <mergeCell ref="L3:N3"/>
  </mergeCells>
  <phoneticPr fontId="1"/>
  <dataValidations count="1">
    <dataValidation type="list" allowBlank="1" showInputMessage="1" showErrorMessage="1" sqref="F8" xr:uid="{DF2E42FF-F559-42E7-9963-35EFCCA7E9DE}">
      <formula1>"多面的機能支払交付金　資源向上（共同活動）事業,多面的機能支払交付金　資源向上（長寿命化）事業"</formula1>
    </dataValidation>
  </dataValidations>
  <printOptions horizontalCentered="1"/>
  <pageMargins left="0.9055118110236221" right="0.9055118110236221" top="1.64" bottom="0.56999999999999995" header="1.06" footer="0.54"/>
  <pageSetup paperSize="9" orientation="portrait" blackAndWhite="1" r:id="rId1"/>
  <headerFooter>
    <oddHeader>&amp;C&amp;"游明朝,標準"&amp;20起　　案　　書</oddHead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6A7DBB-024F-43F3-9219-D2E10597D6CF}">
  <sheetPr codeName="Sheet10"/>
  <dimension ref="A1:AC14"/>
  <sheetViews>
    <sheetView zoomScaleNormal="100" workbookViewId="0">
      <selection activeCell="C12" sqref="C12"/>
    </sheetView>
  </sheetViews>
  <sheetFormatPr defaultColWidth="4.5" defaultRowHeight="18"/>
  <cols>
    <col min="1" max="5" width="4.5" style="1"/>
    <col min="6" max="17" width="4.59765625" style="1" customWidth="1"/>
    <col min="18" max="16384" width="4.5" style="1"/>
  </cols>
  <sheetData>
    <row r="1" spans="1:29" ht="73.5" customHeight="1">
      <c r="A1" s="310" t="s">
        <v>87</v>
      </c>
      <c r="B1" s="311"/>
      <c r="C1" s="311"/>
      <c r="D1" s="311"/>
      <c r="E1" s="311"/>
      <c r="F1" s="311"/>
      <c r="G1" s="311"/>
      <c r="H1" s="311"/>
      <c r="I1" s="311"/>
      <c r="J1" s="311"/>
      <c r="K1" s="311"/>
      <c r="L1" s="311"/>
      <c r="M1" s="311"/>
      <c r="N1" s="311"/>
      <c r="O1" s="311"/>
      <c r="P1" s="311"/>
      <c r="Q1" s="312"/>
    </row>
    <row r="2" spans="1:29" ht="30.45" customHeight="1">
      <c r="A2" s="316" t="s">
        <v>32</v>
      </c>
      <c r="B2" s="317"/>
      <c r="C2" s="317"/>
      <c r="D2" s="317"/>
      <c r="E2" s="317"/>
      <c r="F2" s="322" t="str">
        <f>入札執行受領書【入札のみ】!G2</f>
        <v>令和7年度　多面的機能支払交付金資源向上（長寿命化）事業</v>
      </c>
      <c r="G2" s="322"/>
      <c r="H2" s="322"/>
      <c r="I2" s="322"/>
      <c r="J2" s="322"/>
      <c r="K2" s="322"/>
      <c r="L2" s="322"/>
      <c r="M2" s="322"/>
      <c r="N2" s="322"/>
      <c r="O2" s="322"/>
      <c r="P2" s="322"/>
      <c r="Q2" s="323"/>
    </row>
    <row r="3" spans="1:29" ht="30.45" customHeight="1">
      <c r="A3" s="316"/>
      <c r="B3" s="317"/>
      <c r="C3" s="317"/>
      <c r="D3" s="317"/>
      <c r="E3" s="317"/>
      <c r="F3" s="324" t="str">
        <f>入札執行受領書【入札のみ】!G3</f>
        <v>○○○○水路整備工事</v>
      </c>
      <c r="G3" s="324"/>
      <c r="H3" s="324"/>
      <c r="I3" s="324"/>
      <c r="J3" s="324"/>
      <c r="K3" s="324"/>
      <c r="L3" s="324"/>
      <c r="M3" s="324"/>
      <c r="N3" s="324"/>
      <c r="O3" s="324"/>
      <c r="P3" s="324"/>
      <c r="Q3" s="325"/>
    </row>
    <row r="4" spans="1:29" ht="45.45" customHeight="1">
      <c r="A4" s="316" t="s">
        <v>81</v>
      </c>
      <c r="B4" s="317"/>
      <c r="C4" s="317"/>
      <c r="D4" s="317"/>
      <c r="E4" s="317"/>
      <c r="F4" s="326" t="s">
        <v>63</v>
      </c>
      <c r="G4" s="326"/>
      <c r="H4" s="326"/>
      <c r="I4" s="327"/>
      <c r="J4" s="327"/>
      <c r="K4" s="327"/>
      <c r="L4" s="327"/>
      <c r="M4" s="327"/>
      <c r="N4" s="34"/>
      <c r="O4" s="44" t="s">
        <v>64</v>
      </c>
      <c r="P4" s="34"/>
      <c r="Q4" s="41"/>
    </row>
    <row r="5" spans="1:29" ht="45.45" customHeight="1">
      <c r="A5" s="316" t="s">
        <v>61</v>
      </c>
      <c r="B5" s="317"/>
      <c r="C5" s="317"/>
      <c r="D5" s="317"/>
      <c r="E5" s="317"/>
      <c r="F5" s="326" t="s">
        <v>63</v>
      </c>
      <c r="G5" s="326"/>
      <c r="H5" s="326"/>
      <c r="I5" s="328" t="str">
        <f>IF(I4="","",I4)</f>
        <v/>
      </c>
      <c r="J5" s="328"/>
      <c r="K5" s="328"/>
      <c r="L5" s="328"/>
      <c r="M5" s="328"/>
      <c r="N5" s="34"/>
      <c r="O5" s="44" t="s">
        <v>64</v>
      </c>
      <c r="P5" s="34"/>
      <c r="Q5" s="41"/>
      <c r="S5" s="232" t="s">
        <v>88</v>
      </c>
      <c r="T5" s="232"/>
      <c r="U5" s="232"/>
      <c r="V5" s="9" t="s">
        <v>90</v>
      </c>
      <c r="W5" s="331" t="s">
        <v>89</v>
      </c>
      <c r="X5" s="232"/>
      <c r="Y5" s="232"/>
      <c r="Z5" s="9" t="s">
        <v>91</v>
      </c>
      <c r="AA5" s="232" t="s">
        <v>92</v>
      </c>
      <c r="AB5" s="232"/>
      <c r="AC5" s="232"/>
    </row>
    <row r="6" spans="1:29" ht="24.45" customHeight="1">
      <c r="A6" s="320" t="s">
        <v>82</v>
      </c>
      <c r="B6" s="321"/>
      <c r="C6" s="321"/>
      <c r="D6" s="321"/>
      <c r="E6" s="321"/>
      <c r="F6" s="145" t="s">
        <v>63</v>
      </c>
      <c r="G6" s="145"/>
      <c r="H6" s="145"/>
      <c r="I6" s="329" t="str">
        <f>IF(I4="","",I4/1.1)</f>
        <v/>
      </c>
      <c r="J6" s="329"/>
      <c r="K6" s="329"/>
      <c r="L6" s="329"/>
      <c r="M6" s="329"/>
      <c r="N6" s="27"/>
      <c r="O6" s="307" t="s">
        <v>64</v>
      </c>
      <c r="P6" s="27"/>
      <c r="Q6" s="45"/>
      <c r="S6" s="337"/>
      <c r="T6" s="338"/>
      <c r="U6" s="339"/>
      <c r="W6" s="337"/>
      <c r="X6" s="338"/>
      <c r="Y6" s="339"/>
      <c r="AA6" s="340" t="str">
        <f>IF(S6="","",ROUNDDOWN(S6/W6,3))</f>
        <v/>
      </c>
      <c r="AB6" s="340"/>
      <c r="AC6" s="340"/>
    </row>
    <row r="7" spans="1:29" ht="24.45" customHeight="1">
      <c r="A7" s="314" t="s">
        <v>83</v>
      </c>
      <c r="B7" s="315"/>
      <c r="C7" s="315"/>
      <c r="D7" s="315"/>
      <c r="E7" s="315"/>
      <c r="F7" s="259"/>
      <c r="G7" s="259"/>
      <c r="H7" s="259"/>
      <c r="I7" s="330"/>
      <c r="J7" s="330"/>
      <c r="K7" s="330"/>
      <c r="L7" s="330"/>
      <c r="M7" s="330"/>
      <c r="N7" s="26"/>
      <c r="O7" s="308"/>
      <c r="P7" s="26"/>
      <c r="Q7" s="43"/>
    </row>
    <row r="8" spans="1:29" ht="45.45" customHeight="1">
      <c r="A8" s="316" t="s">
        <v>84</v>
      </c>
      <c r="B8" s="317"/>
      <c r="C8" s="317"/>
      <c r="D8" s="317"/>
      <c r="E8" s="317"/>
      <c r="F8" s="326" t="s">
        <v>63</v>
      </c>
      <c r="G8" s="326"/>
      <c r="H8" s="326"/>
      <c r="I8" s="328" t="str">
        <f>IF(AA9="","",AA9)</f>
        <v/>
      </c>
      <c r="J8" s="328"/>
      <c r="K8" s="328"/>
      <c r="L8" s="328"/>
      <c r="M8" s="328"/>
      <c r="N8" s="34"/>
      <c r="O8" s="44" t="s">
        <v>64</v>
      </c>
      <c r="P8" s="34"/>
      <c r="Q8" s="41"/>
      <c r="S8" s="232" t="s">
        <v>61</v>
      </c>
      <c r="T8" s="232"/>
      <c r="U8" s="232"/>
      <c r="V8" s="9" t="s">
        <v>93</v>
      </c>
      <c r="W8" s="331" t="s">
        <v>94</v>
      </c>
      <c r="X8" s="232"/>
      <c r="Y8" s="232"/>
    </row>
    <row r="9" spans="1:29" ht="45.45" customHeight="1">
      <c r="A9" s="318" t="s">
        <v>85</v>
      </c>
      <c r="B9" s="319"/>
      <c r="C9" s="319"/>
      <c r="D9" s="319"/>
      <c r="E9" s="319"/>
      <c r="F9" s="326" t="s">
        <v>63</v>
      </c>
      <c r="G9" s="326"/>
      <c r="H9" s="326"/>
      <c r="I9" s="328" t="str">
        <f>IF(I8="","",I8/1.1)</f>
        <v/>
      </c>
      <c r="J9" s="328"/>
      <c r="K9" s="328"/>
      <c r="L9" s="328"/>
      <c r="M9" s="328"/>
      <c r="N9" s="34"/>
      <c r="O9" s="44" t="s">
        <v>64</v>
      </c>
      <c r="P9" s="34"/>
      <c r="Q9" s="41"/>
      <c r="S9" s="332" t="str">
        <f>I5</f>
        <v/>
      </c>
      <c r="T9" s="232"/>
      <c r="U9" s="232"/>
      <c r="W9" s="333"/>
      <c r="X9" s="334"/>
      <c r="Y9" s="335"/>
      <c r="AA9" s="336" t="str">
        <f>IF(S9="","",S9*W9)</f>
        <v/>
      </c>
      <c r="AB9" s="336"/>
      <c r="AC9" s="336"/>
    </row>
    <row r="10" spans="1:29" ht="99" customHeight="1">
      <c r="A10" s="40"/>
      <c r="B10" s="1" t="s">
        <v>86</v>
      </c>
      <c r="Q10" s="46"/>
    </row>
    <row r="11" spans="1:29" ht="30.45" customHeight="1">
      <c r="A11" s="40"/>
      <c r="C11" s="309">
        <v>46030</v>
      </c>
      <c r="D11" s="309"/>
      <c r="E11" s="309"/>
      <c r="F11" s="309"/>
      <c r="G11" s="309"/>
      <c r="Q11" s="46"/>
    </row>
    <row r="12" spans="1:29" ht="83.55" customHeight="1">
      <c r="A12" s="40"/>
      <c r="Q12" s="46"/>
    </row>
    <row r="13" spans="1:29" ht="25.05" customHeight="1">
      <c r="A13" s="40"/>
      <c r="F13" s="313" t="str">
        <f>予算執行!L4&amp;"　　"&amp;予算執行!D7&amp;"　　"&amp;'入札執行通知(起案用)'!O10</f>
        <v>○○活動組織　　代表　　新田　三郎</v>
      </c>
      <c r="G13" s="313"/>
      <c r="H13" s="313"/>
      <c r="I13" s="313"/>
      <c r="J13" s="313"/>
      <c r="K13" s="313"/>
      <c r="L13" s="313"/>
      <c r="M13" s="313"/>
      <c r="N13" s="313"/>
      <c r="O13" s="313"/>
      <c r="Q13" s="46"/>
    </row>
    <row r="14" spans="1:29" ht="103.05" customHeight="1" thickBot="1">
      <c r="A14" s="47"/>
      <c r="B14" s="48"/>
      <c r="C14" s="48"/>
      <c r="D14" s="48"/>
      <c r="E14" s="48"/>
      <c r="F14" s="48"/>
      <c r="G14" s="48"/>
      <c r="H14" s="48"/>
      <c r="I14" s="48"/>
      <c r="J14" s="48"/>
      <c r="K14" s="48"/>
      <c r="L14" s="48"/>
      <c r="M14" s="48"/>
      <c r="N14" s="48"/>
      <c r="O14" s="48"/>
      <c r="P14" s="48"/>
      <c r="Q14" s="49"/>
    </row>
  </sheetData>
  <sheetProtection sheet="1" objects="1" scenarios="1"/>
  <mergeCells count="34">
    <mergeCell ref="W8:Y8"/>
    <mergeCell ref="S9:U9"/>
    <mergeCell ref="W9:Y9"/>
    <mergeCell ref="AA9:AC9"/>
    <mergeCell ref="W5:Y5"/>
    <mergeCell ref="S6:U6"/>
    <mergeCell ref="W6:Y6"/>
    <mergeCell ref="AA6:AC6"/>
    <mergeCell ref="AA5:AC5"/>
    <mergeCell ref="S5:U5"/>
    <mergeCell ref="S8:U8"/>
    <mergeCell ref="F6:H7"/>
    <mergeCell ref="I4:M4"/>
    <mergeCell ref="I5:M5"/>
    <mergeCell ref="I8:M8"/>
    <mergeCell ref="I9:M9"/>
    <mergeCell ref="I6:M7"/>
    <mergeCell ref="F8:H8"/>
    <mergeCell ref="O6:O7"/>
    <mergeCell ref="C11:G11"/>
    <mergeCell ref="A1:Q1"/>
    <mergeCell ref="F13:O13"/>
    <mergeCell ref="A7:E7"/>
    <mergeCell ref="A8:E8"/>
    <mergeCell ref="A9:E9"/>
    <mergeCell ref="A4:E4"/>
    <mergeCell ref="A2:E3"/>
    <mergeCell ref="A5:E5"/>
    <mergeCell ref="A6:E6"/>
    <mergeCell ref="F2:Q2"/>
    <mergeCell ref="F3:Q3"/>
    <mergeCell ref="F4:H4"/>
    <mergeCell ref="F5:H5"/>
    <mergeCell ref="F9:H9"/>
  </mergeCells>
  <phoneticPr fontId="1"/>
  <printOptions horizontalCentered="1"/>
  <pageMargins left="0.70866141732283472" right="0.70866141732283472" top="0.83" bottom="0.74803149606299213" header="0.55000000000000004" footer="0.52"/>
  <pageSetup paperSize="9" orientation="portrait" blackAndWhite="1"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7</vt:i4>
      </vt:variant>
    </vt:vector>
  </HeadingPairs>
  <TitlesOfParts>
    <vt:vector size="19" baseType="lpstr">
      <vt:lpstr>注意点！</vt:lpstr>
      <vt:lpstr>予算執行</vt:lpstr>
      <vt:lpstr>入札執行通知(起案用)</vt:lpstr>
      <vt:lpstr>入札執行通知(送付用)  (案内あり)</vt:lpstr>
      <vt:lpstr>入札条件【入札のみ】</vt:lpstr>
      <vt:lpstr>質疑書【入札のみ】</vt:lpstr>
      <vt:lpstr>入札執行受領書【入札のみ】</vt:lpstr>
      <vt:lpstr>☆起案書</vt:lpstr>
      <vt:lpstr>予定価格【入札のみ】</vt:lpstr>
      <vt:lpstr>予定価格封筒印刷</vt:lpstr>
      <vt:lpstr>開札調書【入札のみ】</vt:lpstr>
      <vt:lpstr>結果報告書</vt:lpstr>
      <vt:lpstr>結果報告書!Print_Area</vt:lpstr>
      <vt:lpstr>'注意点！'!Print_Area</vt:lpstr>
      <vt:lpstr>'入札執行通知(起案用)'!Print_Area</vt:lpstr>
      <vt:lpstr>'入札執行通知(送付用)  (案内あり)'!Print_Area</vt:lpstr>
      <vt:lpstr>予算執行!Print_Area</vt:lpstr>
      <vt:lpstr>予定価格【入札のみ】!Print_Area</vt:lpstr>
      <vt:lpstr>予定価格封筒印刷!Print_Area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上山　沙耶香</dc:creator>
  <cp:lastModifiedBy>植村　沙耶香</cp:lastModifiedBy>
  <cp:lastPrinted>2025-12-19T02:56:03Z</cp:lastPrinted>
  <dcterms:created xsi:type="dcterms:W3CDTF">2022-11-21T04:13:23Z</dcterms:created>
  <dcterms:modified xsi:type="dcterms:W3CDTF">2025-12-19T04:22:24Z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2022-11-21T04:22:35Z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72b6c80d-101d-4215-9478-a81a54b809ec</vt:lpwstr>
  </property>
  <property fmtid="{D5CDD505-2E9C-101B-9397-08002B2CF9AE}" pid="7" name="MSIP_Label_defa4170-0d19-0005-0004-bc88714345d2_ActionId">
    <vt:lpwstr>5ec9b14f-4da4-490a-a0de-921093838f94</vt:lpwstr>
  </property>
  <property fmtid="{D5CDD505-2E9C-101B-9397-08002B2CF9AE}" pid="8" name="MSIP_Label_defa4170-0d19-0005-0004-bc88714345d2_ContentBits">
    <vt:lpwstr>0</vt:lpwstr>
  </property>
</Properties>
</file>